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loza\Box\ENGINEERING\WORK IN PROGRESS\EFRAIN\MPL's\"/>
    </mc:Choice>
  </mc:AlternateContent>
  <xr:revisionPtr revIDLastSave="0" documentId="13_ncr:1_{B8EAC3DD-566A-4ECD-A39F-C39F26954514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VERSION CONTROL" sheetId="2" r:id="rId1"/>
    <sheet name="TIRES " sheetId="1" r:id="rId2"/>
    <sheet name="DISCONTINUED" sheetId="3" r:id="rId3"/>
    <sheet name="Sheet1" sheetId="4" state="hidden" r:id="rId4"/>
  </sheets>
  <definedNames>
    <definedName name="_xlnm._FilterDatabase" localSheetId="2" hidden="1">DISCONTINUED!$B$2:$AW$2</definedName>
    <definedName name="_xlnm._FilterDatabase" localSheetId="1" hidden="1">'TIRES '!$A$2:$AT$38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8" i="3" l="1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AG3" i="3"/>
  <c r="M5" i="1"/>
  <c r="AF5" i="1" l="1"/>
  <c r="A5" i="1"/>
  <c r="AT9" i="1"/>
  <c r="AT8" i="1"/>
  <c r="AT7" i="1"/>
  <c r="AT6" i="1"/>
  <c r="AT4" i="1"/>
  <c r="AT3" i="1"/>
  <c r="AF9" i="1"/>
  <c r="AF3" i="1"/>
  <c r="M9" i="1"/>
  <c r="M3" i="1"/>
  <c r="A9" i="1"/>
  <c r="A3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8" i="1"/>
  <c r="A7" i="1"/>
  <c r="A6" i="1"/>
  <c r="A4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4" i="1"/>
  <c r="M6" i="1"/>
  <c r="M7" i="1"/>
  <c r="M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F4" i="1"/>
  <c r="AF6" i="1"/>
  <c r="AF7" i="1"/>
  <c r="AF8" i="1"/>
  <c r="AT13" i="1"/>
  <c r="AT15" i="1"/>
  <c r="AW15" i="1"/>
  <c r="A14" i="3"/>
  <c r="AW27" i="1"/>
  <c r="AW26" i="1"/>
  <c r="AW20" i="1"/>
  <c r="AW17" i="1"/>
  <c r="AT17" i="1"/>
  <c r="AT18" i="1"/>
  <c r="AT19" i="1"/>
  <c r="AT21" i="1"/>
  <c r="AT22" i="1"/>
  <c r="AT23" i="1"/>
  <c r="AT24" i="1"/>
  <c r="AT25" i="1"/>
  <c r="AW21" i="1"/>
  <c r="AW19" i="1"/>
  <c r="AW18" i="1"/>
  <c r="AW13" i="1"/>
  <c r="AW25" i="1"/>
  <c r="AW24" i="1"/>
  <c r="AW23" i="1"/>
  <c r="A13" i="3"/>
  <c r="AW11" i="1"/>
  <c r="A12" i="3"/>
  <c r="A11" i="3"/>
  <c r="A10" i="3"/>
  <c r="A9" i="3"/>
  <c r="A8" i="3"/>
  <c r="A7" i="3"/>
  <c r="A6" i="3"/>
  <c r="A5" i="3"/>
  <c r="A4" i="3"/>
  <c r="A3" i="3"/>
  <c r="AW38" i="1"/>
  <c r="AW37" i="1"/>
  <c r="AW36" i="1"/>
  <c r="AW35" i="1"/>
  <c r="AW34" i="1"/>
  <c r="AW33" i="1"/>
  <c r="AW32" i="1"/>
  <c r="AW31" i="1"/>
  <c r="AW30" i="1"/>
  <c r="AW29" i="1"/>
  <c r="AW28" i="1"/>
  <c r="AW22" i="1"/>
  <c r="AW16" i="1"/>
  <c r="AW14" i="1"/>
  <c r="AW12" i="1"/>
  <c r="AW10" i="1"/>
  <c r="AT10" i="1"/>
  <c r="AT12" i="1"/>
  <c r="AT14" i="1"/>
  <c r="AE38" i="1"/>
  <c r="W38" i="1" s="1"/>
  <c r="AE37" i="1"/>
  <c r="AF37" i="1" s="1"/>
  <c r="AE36" i="1"/>
  <c r="W36" i="1" s="1"/>
  <c r="AE32" i="1"/>
  <c r="W32" i="1" s="1"/>
  <c r="AE35" i="1"/>
  <c r="AF35" i="1" s="1"/>
  <c r="AE34" i="1"/>
  <c r="W34" i="1" s="1"/>
  <c r="AE33" i="1"/>
  <c r="W33" i="1" s="1"/>
  <c r="AE30" i="1"/>
  <c r="W30" i="1" s="1"/>
  <c r="AE31" i="1"/>
  <c r="AF31" i="1" s="1"/>
  <c r="AE29" i="1"/>
  <c r="W29" i="1" s="1"/>
  <c r="AE28" i="1"/>
  <c r="AF28" i="1" s="1"/>
  <c r="W28" i="1"/>
  <c r="AF32" i="1" l="1"/>
  <c r="W35" i="1"/>
  <c r="AF29" i="1"/>
  <c r="W31" i="1"/>
  <c r="AF38" i="1"/>
  <c r="AF36" i="1"/>
  <c r="AF33" i="1"/>
  <c r="W37" i="1"/>
  <c r="AF34" i="1"/>
  <c r="AF30" i="1"/>
</calcChain>
</file>

<file path=xl/sharedStrings.xml><?xml version="1.0" encoding="utf-8"?>
<sst xmlns="http://schemas.openxmlformats.org/spreadsheetml/2006/main" count="1427" uniqueCount="473">
  <si>
    <t>NO</t>
  </si>
  <si>
    <t>SYM</t>
  </si>
  <si>
    <t>191682010439</t>
  </si>
  <si>
    <t>D</t>
  </si>
  <si>
    <t>S(112MPH)</t>
  </si>
  <si>
    <t>BIAS</t>
  </si>
  <si>
    <t>AT</t>
  </si>
  <si>
    <t>DESERT SERIES (DS)</t>
  </si>
  <si>
    <t>TENSOR TIRE CO.</t>
  </si>
  <si>
    <t>TT321015DS60</t>
  </si>
  <si>
    <t>191682008924</t>
  </si>
  <si>
    <t>R(106MPH)</t>
  </si>
  <si>
    <t>YES</t>
  </si>
  <si>
    <t>RADIAL</t>
  </si>
  <si>
    <t>REGULATOR ALL TERRAIN</t>
  </si>
  <si>
    <t>MSRP</t>
  </si>
  <si>
    <t>CHANGE</t>
  </si>
  <si>
    <t>DESCRIPTION</t>
  </si>
  <si>
    <t>DATE</t>
  </si>
  <si>
    <t>-</t>
  </si>
  <si>
    <t>2015 PRODUCT UPDATE</t>
  </si>
  <si>
    <t>11/24/2014</t>
  </si>
  <si>
    <t>NEW FORMAT SHEET, TIRES ONLY ON THIS DOCUMENT</t>
  </si>
  <si>
    <t>FEATURE 1</t>
  </si>
  <si>
    <t>IMAGE 2</t>
  </si>
  <si>
    <t>IMAGE 1</t>
  </si>
  <si>
    <t>FEATURE 5</t>
  </si>
  <si>
    <t>FEATURE 4</t>
  </si>
  <si>
    <t>FEATURE 3</t>
  </si>
  <si>
    <t>FEATURE 2</t>
  </si>
  <si>
    <t>BRAND</t>
  </si>
  <si>
    <t>TIRE NAME</t>
  </si>
  <si>
    <t>SERVICE 
TYPE</t>
  </si>
  <si>
    <t>PART 
NUMBER</t>
  </si>
  <si>
    <t>UPC CODE
(GTIN)</t>
  </si>
  <si>
    <t>CROSS SECTION</t>
  </si>
  <si>
    <t>ASPECT RATIO</t>
  </si>
  <si>
    <t>TIRE CONSTRUCTION</t>
  </si>
  <si>
    <t>WHEEL 
DIAMETER</t>
  </si>
  <si>
    <t>LOAD 
INDEX 
PRIMARY</t>
  </si>
  <si>
    <t>SPEED RATING</t>
  </si>
  <si>
    <t>LOAD RANGE</t>
  </si>
  <si>
    <t>LENGTH
(IN.)</t>
  </si>
  <si>
    <t>WIDTH
(IN.)</t>
  </si>
  <si>
    <t>HEIGHT
(IN.)</t>
  </si>
  <si>
    <t>TRUE WEIGHT 
(LB)</t>
  </si>
  <si>
    <t>TREAD DESIGN</t>
  </si>
  <si>
    <t>TREAD DEPTH
(1/32 IN.)</t>
  </si>
  <si>
    <t>MAX
AIR 
PRESSURE</t>
  </si>
  <si>
    <t>TIRE
OVERALL
DIAMETER</t>
  </si>
  <si>
    <t>MIN RIM WIDTH</t>
  </si>
  <si>
    <t>MAX RIM WIDTH</t>
  </si>
  <si>
    <t>DOT APPROVED</t>
  </si>
  <si>
    <t>IMAGE 3</t>
  </si>
  <si>
    <t>Dual steel belted 8-ply construction and nylon reinforcement provides protection against punctures and increased load bearing capacity</t>
  </si>
  <si>
    <t>Aggressive and deep tread pattern allows the Regulator to excel on sand, rocks and flat ground</t>
  </si>
  <si>
    <t>Suggested PSIs provided for various terrain including sand, rocks and flat ground</t>
  </si>
  <si>
    <t xml:space="preserve">Improved tread compound and wider footprint derived from truck tire design enhances tread life and braking performance in dry or wet conditions </t>
  </si>
  <si>
    <t>Optimized variable pitch tread design delivers a smooth, quiet and comfortable DOT-Approved ride</t>
  </si>
  <si>
    <t xml:space="preserve">ADDED MARKETING INFO </t>
  </si>
  <si>
    <t>ADDED DS32 SOFT COMPOUND</t>
  </si>
  <si>
    <t>TT321015DS50</t>
  </si>
  <si>
    <t>191682011320</t>
  </si>
  <si>
    <t>ADDED DISCONTINUED TAB, DISCONTINUED TR301015ATD54</t>
  </si>
  <si>
    <t>TR301015ATD54</t>
  </si>
  <si>
    <t>ADDED NAFTA CODE COLUMN</t>
  </si>
  <si>
    <t>CHANGED 35X10X15 FROM "DS" TO "DSR"</t>
  </si>
  <si>
    <t>DESERT SERIES (DSR)</t>
  </si>
  <si>
    <t>ADDED TT331015DS60</t>
  </si>
  <si>
    <t>TT331015DS60</t>
  </si>
  <si>
    <t>191682014185</t>
  </si>
  <si>
    <t>DSR32 ASPECT RATIO WAS 90</t>
  </si>
  <si>
    <t>ADDED PUCHASE PRICE COLUMN</t>
  </si>
  <si>
    <t>PURCHASE PRICE</t>
  </si>
  <si>
    <t>5% MSRP INCREASE ON DS AND DSR TIRES</t>
  </si>
  <si>
    <t>REMOVED "R" FROM ALL BIAS PLY TIRE DESCRIPTIONS</t>
  </si>
  <si>
    <t>UPDATED IMAGE LINKS</t>
  </si>
  <si>
    <t>CHANGED FEATURE 3 DESCRIPTION ON DSR 35</t>
  </si>
  <si>
    <t>SPORTECH</t>
  </si>
  <si>
    <t>ASYM</t>
  </si>
  <si>
    <t>BIAS</t>
    <phoneticPr fontId="0" type="noConversion"/>
  </si>
  <si>
    <t>CT281014AT</t>
  </si>
  <si>
    <t>IS309515AT</t>
  </si>
  <si>
    <t>IS329515AT</t>
  </si>
  <si>
    <t>IS329514AT</t>
  </si>
  <si>
    <t>KH301014AT</t>
  </si>
  <si>
    <t>KH301015AT</t>
  </si>
  <si>
    <t>SS281214F</t>
  </si>
  <si>
    <t>SS281514R</t>
  </si>
  <si>
    <t>SS281514RHP</t>
  </si>
  <si>
    <t>SS301515RXL</t>
  </si>
  <si>
    <t>SS301515RXLHP</t>
  </si>
  <si>
    <t>SS301314FXLTT</t>
  </si>
  <si>
    <t>SS301514RXL</t>
  </si>
  <si>
    <t>SS301315FXLTT</t>
  </si>
  <si>
    <t>SS321115FXLTT</t>
  </si>
  <si>
    <t>SS321315RXLHP</t>
  </si>
  <si>
    <t>ST217010AT</t>
  </si>
  <si>
    <t>SAND FRONT</t>
  </si>
  <si>
    <t>SAND REAR</t>
  </si>
  <si>
    <t>SAND STRIPPER FRONT</t>
  </si>
  <si>
    <t>191682014987</t>
  </si>
  <si>
    <t>191682014994</t>
  </si>
  <si>
    <t>191682015007</t>
  </si>
  <si>
    <t>191682015014</t>
  </si>
  <si>
    <t>191682015021</t>
  </si>
  <si>
    <t>191682015038</t>
  </si>
  <si>
    <t>191682015045</t>
  </si>
  <si>
    <t>191682015052</t>
  </si>
  <si>
    <t>191682015069</t>
  </si>
  <si>
    <t>191682015076</t>
  </si>
  <si>
    <t>191682015083</t>
  </si>
  <si>
    <t>191682015090</t>
  </si>
  <si>
    <t>191682015106</t>
  </si>
  <si>
    <t>191682015113</t>
  </si>
  <si>
    <t>191682015120</t>
  </si>
  <si>
    <t>191682015137</t>
  </si>
  <si>
    <t>191682015144</t>
  </si>
  <si>
    <t>ST201109AT</t>
  </si>
  <si>
    <t>ST237010AT</t>
  </si>
  <si>
    <t>ST221109AT</t>
  </si>
  <si>
    <t>191682015151</t>
  </si>
  <si>
    <t>191682015168</t>
  </si>
  <si>
    <t>191682015175</t>
  </si>
  <si>
    <t>191682015182</t>
  </si>
  <si>
    <t xml:space="preserve">ADDED GMZ TIRES </t>
  </si>
  <si>
    <t>ST201110TK</t>
  </si>
  <si>
    <t>ST217010TK</t>
  </si>
  <si>
    <t>SPORTECH TK</t>
  </si>
  <si>
    <t>191682015618</t>
  </si>
  <si>
    <t>191682015625</t>
  </si>
  <si>
    <t>Tread design carries down onto the sidewall to prevent sidewall punctures</t>
  </si>
  <si>
    <t xml:space="preserve">Good for all applications and terrain incuding short course racing </t>
  </si>
  <si>
    <t xml:space="preserve">Medium compound for great traction </t>
  </si>
  <si>
    <t>Designed for the rough terrain of cross country ATV racing or recreactional riding 6-ply construction</t>
  </si>
  <si>
    <t>Application is ATV 250-700cc and RZR 170 vehicles</t>
  </si>
  <si>
    <t>Can be used as front and rear for RZR 170</t>
  </si>
  <si>
    <t xml:space="preserve"> </t>
  </si>
  <si>
    <t>Trophy Kart Use Only Soft Compound racing specific tire 2-ply construction</t>
  </si>
  <si>
    <t>Lightweight tread design for lower powered race machines</t>
  </si>
  <si>
    <t>Trophy Kart or RZR 170 Soft Compound racing specific tire 2-ply construction</t>
  </si>
  <si>
    <t>Used on front and rear of RZR 170</t>
  </si>
  <si>
    <t>Designed to work for all applications from slick rock to light mud DOT 8-ply construction</t>
  </si>
  <si>
    <t>Extra siping lines built into tread lugs for extra traction</t>
  </si>
  <si>
    <t>ADDED GMZ PRODUCT FEATURES</t>
  </si>
  <si>
    <t>"TIRES" TAB WAS "TENSOR TIRES"</t>
  </si>
  <si>
    <t>SS301315FXL WAS SS301315FHP</t>
  </si>
  <si>
    <t>SS301315FXL</t>
  </si>
  <si>
    <t>GMZ RACE PRODUCTS</t>
  </si>
  <si>
    <t>"GMZ RACE PRODUCTS" WAS "GMZ" ON BRAND COLUMN</t>
  </si>
  <si>
    <t>SAND TIRE PADDLE COUNT</t>
  </si>
  <si>
    <t>ADDED "SAND TIRE PADDLE COUNT" COLUMN AA</t>
  </si>
  <si>
    <t>FIXED ERROR WHERE GMZ RACE PRODUCT TEXT WAS CUT SHORT IN DESCRIPTION</t>
  </si>
  <si>
    <t>N/A</t>
  </si>
  <si>
    <t>DS &amp; DSR TIRE PRICING MSRP 5% DECREASE</t>
  </si>
  <si>
    <t>ADDED PADDLE COUNT TO DESCRIPTION ON PADDLE TIRES</t>
  </si>
  <si>
    <t>3 RIB</t>
  </si>
  <si>
    <t>14 PADDLE 1 1/8"</t>
  </si>
  <si>
    <t>14 PADDLE 7/8"</t>
  </si>
  <si>
    <t>10 PADDLE 7/8"</t>
  </si>
  <si>
    <t>16 PADDLE 7/8"</t>
  </si>
  <si>
    <t>TENSOR TIRE</t>
  </si>
  <si>
    <t>STAGGER CUT 14</t>
  </si>
  <si>
    <t>TRACTION TIRE 2 RIB</t>
  </si>
  <si>
    <t>ADDED MSRP FOR SS301315FXLTT</t>
  </si>
  <si>
    <t>ADDED PRICING FOR DSR33</t>
  </si>
  <si>
    <t>FIXED SPELLING ERRORS ON GMZ FEATURES LIST</t>
  </si>
  <si>
    <t>191682016448</t>
  </si>
  <si>
    <t>ADDED TT371015DS60</t>
  </si>
  <si>
    <t>ADDED MAP PRICE COLUMN</t>
  </si>
  <si>
    <t>10% PRICE INCREASE ON GMZ RACE PRODUCTS EFFECTIVE 6-1-2019</t>
  </si>
  <si>
    <t>iMAP PRICE</t>
  </si>
  <si>
    <t>CHANGED MAP PRICE COLUMN TO iMAP PRICING</t>
  </si>
  <si>
    <t>191682016639</t>
  </si>
  <si>
    <t>PRICE ADJUSTMENT ON GMZ TIRES</t>
  </si>
  <si>
    <t>TT301014DS60</t>
  </si>
  <si>
    <t>TT301015DS60</t>
  </si>
  <si>
    <t>ADDED WEIGHT TO SS321115FXLTT AND SS321315RXLHP</t>
  </si>
  <si>
    <t>191682016936</t>
  </si>
  <si>
    <t>191682016943</t>
  </si>
  <si>
    <t xml:space="preserve">ADDED TT301014DS60 AND TT301015DS60 PART NUMBERS </t>
  </si>
  <si>
    <t>CORRECTED MSRP TO 2 DECIMAL PLACES WHERE APPLICABLE</t>
  </si>
  <si>
    <t>CHANGED NAFTA CODE COLUMN TO HS CODE</t>
  </si>
  <si>
    <t>HS CODE</t>
  </si>
  <si>
    <t>4011.10.0000</t>
  </si>
  <si>
    <t>GMZ HS CODE WAS 4011.90.8010</t>
  </si>
  <si>
    <t>DESCRIPTION ON SS321115FXLTT WAS 32x13-15</t>
  </si>
  <si>
    <t>SAND STRIPPER REAR SC</t>
  </si>
  <si>
    <t>SAND STRIPPER REAR 14 HP</t>
  </si>
  <si>
    <t>SAND STRIPPER REAR 14 XL</t>
  </si>
  <si>
    <t>SAND STRIPPER REAR 10 XL</t>
  </si>
  <si>
    <t>SAND STRIPPER REAR 16 XL</t>
  </si>
  <si>
    <t>SAND STRIPPER FRONT TT XL</t>
  </si>
  <si>
    <t>GMZ RACE PRODUCTS, SAND STRIPPER FRONT, 28x12-14, 3 RIB</t>
  </si>
  <si>
    <t>GMZ RACE PRODUCTS, SAND STRIPPER REAR, 28x15-14, STAGGER CUT 14</t>
  </si>
  <si>
    <t>GMZ RACE PRODUCTS, SAND STRIPPER FRONT XL, 30x13-15, 3 RIB</t>
  </si>
  <si>
    <t>GMZ RACE PRODUCTS, SAND STRIPPER REAR HP, 28x15-14, 14 PADDLE 1 1/8"</t>
  </si>
  <si>
    <t>GMZ RACE PRODUCTS, SAND STRIPPER REAR XL, 30x15-14, 14 PADDLE 7/8"</t>
  </si>
  <si>
    <t>GMZ RACE PRODUCTS, SAND STRIPPER REAR XL, 30x15-15, 10 PADDLE 7/8"</t>
  </si>
  <si>
    <t>GMZ RACE PRODUCTS, SAND STRIPPER REAR XL HP, 30x15-15, 16 PADDLE 7/8"</t>
  </si>
  <si>
    <t>GMZ RACE PRODUCTS, SAND STRIPPER FRONT XL TT, 30x13-14, TRACTION TIRE 2 RIB</t>
  </si>
  <si>
    <t>GMZ RACE PRODUCTS, SAND STRIPPER FRONT XL TT, 30x13-15, TRACTION TIRE 2 RIB</t>
  </si>
  <si>
    <t>GMZ RACE PRODUCTS, SAND STRIPPER FRONT XL TT, 32x11-15, TRACTION TIRE 2 RIB</t>
  </si>
  <si>
    <t>GMZ RACE PRODUCTS, SAND STRIPPER REAR XL HP, 32x13-15, 14 PADDLE 7/8"</t>
  </si>
  <si>
    <t>CHANGED NAMING OF SAND STRIPPER TIRES</t>
  </si>
  <si>
    <t>UPDATED FEATURES LIST FOR ALL TIRES</t>
  </si>
  <si>
    <t xml:space="preserve">Patented American Made Race Tire developed specifically for competition. Proprietary nylon bias ply with fiberglass belted construction saves weight over steel. </t>
  </si>
  <si>
    <t xml:space="preserve">Decreased weight unleashes all available horsepower from your machine. </t>
  </si>
  <si>
    <t>Open tread pattern delivers responsive and predictable steering with increase forward bite</t>
  </si>
  <si>
    <t xml:space="preserve">Unique weight optimized ribbed protection for puncture prone upper sidewall. 1600 lbs. load rating will support fully loaded machines. </t>
  </si>
  <si>
    <t xml:space="preserve">Evolved closed tread pattern reduces drivetrain strain without reducing traction. Superior steering response and decreased braking distance from flatter tread contact patch. </t>
  </si>
  <si>
    <t xml:space="preserve">Superior steering response and decreased braking distance from flatter tread contact patch. Increased number of biting edges for quicker acceleration. </t>
  </si>
  <si>
    <t xml:space="preserve">Lug Freeing Sipes (LFS) parallel grooved allows individual lug segment movement over uneven terrain for a more planted feel. </t>
  </si>
  <si>
    <t>Upper sidewall Progressive Traction Blocks (PTB) designed for forward bite in deep two-track and silt</t>
  </si>
  <si>
    <t>Proprietary tread pattern developed for maximum traction and predictable lateral stability</t>
  </si>
  <si>
    <t>Medium single durometer compound formulated for high-performance machines</t>
  </si>
  <si>
    <t>Flat contact patch delivers more forward grip and even tread wear. Extra tough 8 ply bias construction provide long lasting durability and prevents punctures.</t>
  </si>
  <si>
    <t>Precision engineered Concaved Tread Ribs (CTR) provide super responsive steering input</t>
  </si>
  <si>
    <t xml:space="preserve">Carve the tightest turns and eliminate front end drift with larger Concaved Tread Ribs (CTR) </t>
  </si>
  <si>
    <t xml:space="preserve">Extra wide footprint provides maximum flotation and smooth dune transitions </t>
  </si>
  <si>
    <t>Tough 6 ply bias construction delivers long lasting durability and prevents punctures</t>
  </si>
  <si>
    <t>Thick Rim Guard Material (RGM) keeps sand out of the bead while protecting wheel lip. Pair with Sand Stripper rear tire for ultimate acceleration</t>
  </si>
  <si>
    <t>Proprietary Staggered Cut Paddle (SCP) designed for smaller performance machines</t>
  </si>
  <si>
    <t>Fourteen alternating Staggered Cut Paddles (SCP) deliver maximum acceleration. Paddle depth of 19mm (0.75 inches)</t>
  </si>
  <si>
    <t>Extra wide footprint provides maximum flotation and smooth dune transitions</t>
  </si>
  <si>
    <t>Thick Rim Guard Material (RGM) keeps sand out of the bead while protecting wheel lip. Pair with Sand Stripper front tire for precision steering and stability</t>
  </si>
  <si>
    <t>Engineered Deep Cut Paddle (DCP) designed for modern performance machines</t>
  </si>
  <si>
    <t>Engineered Deep Cut Paddle (DCP) designed for naturally aspirated machines</t>
  </si>
  <si>
    <t>Ten huge Deep Cut Paddles (DCP) deliver extreme acceleration. XL paddle depth 22.2mm (0.875 inches)</t>
  </si>
  <si>
    <t>Sixteen broad Deep Cut Paddles (DCP) deliver balanced acceleration. Paddle depth of 22.2mm (0.875 inch)</t>
  </si>
  <si>
    <t>Lateral Traction Blocks (LTB) maximize AWD power to climb the steepest hills faster</t>
  </si>
  <si>
    <t>Lightweight 4 ply bias construction reduces rotating mass for maximum power delivery</t>
  </si>
  <si>
    <t>ADDED WEIGHT FOR IS329514AT, TT301015DS60 &amp; TT301014DS60</t>
  </si>
  <si>
    <t>REMOVED iMAP PRICING FROM GMZ RACE PRODUCTS</t>
  </si>
  <si>
    <t>ADDED STATUS COLUMN</t>
  </si>
  <si>
    <t>STATUS</t>
  </si>
  <si>
    <t>Active</t>
  </si>
  <si>
    <t>List for Status Drop Down</t>
  </si>
  <si>
    <t>Coming Soon</t>
  </si>
  <si>
    <t>Discontinued</t>
  </si>
  <si>
    <t>191682008894</t>
  </si>
  <si>
    <t xml:space="preserve">REMOVED PURCHASE PRICES </t>
  </si>
  <si>
    <t>CUTTHROAT</t>
  </si>
  <si>
    <t>Closeout</t>
  </si>
  <si>
    <t>CATEGORY (MAIN)</t>
  </si>
  <si>
    <t>CATERGORY (SUB1)</t>
  </si>
  <si>
    <t>CATEGORY (SUB2)</t>
  </si>
  <si>
    <t xml:space="preserve">PRODUCTS </t>
  </si>
  <si>
    <t>PRODUCTS</t>
  </si>
  <si>
    <t>TIRES</t>
  </si>
  <si>
    <t>ADDED CATEGORY COLUMNS TO TIRES/DISCONTINUED TABS</t>
  </si>
  <si>
    <t>FROZE PANES AT Q ON TIRES TAB</t>
  </si>
  <si>
    <t>MOVED ST217010AT, ST201110TK, ST217010TK TO DISCONTINUED TAB</t>
  </si>
  <si>
    <t xml:space="preserve">4011.90.80.10 </t>
  </si>
  <si>
    <t xml:space="preserve">UPDATED HS CODES </t>
  </si>
  <si>
    <t>N (87MPH)</t>
  </si>
  <si>
    <t>DATE ADDED</t>
  </si>
  <si>
    <t>MOVED CT281014AT, ST217010AT, ST201109AT, ST237010AT, ST221109AT, ST201110TK, ST217010TK, KH301014AT, KH301015AT TO DISCONTINUED TAB</t>
  </si>
  <si>
    <t>UPDATED WEIGHTS FOR TT301014DS60, TT301015DS60</t>
  </si>
  <si>
    <t>C</t>
  </si>
  <si>
    <t>ADDED LOAD INDEX, LOAD RATING, LOAD RANGE, AND SPEED RATING TO TT301014DS60, TT301015DS60, TT371015DS60, AND TT371017DS60</t>
  </si>
  <si>
    <t>ADDED MSRP FOR TT301014DS60, TT301015DS60</t>
  </si>
  <si>
    <t xml:space="preserve">REMOVED MAP PRICE FROM REGULATOR SERIES AND CHANGED MAP PRICE FOR TT321015DS60 </t>
  </si>
  <si>
    <t>STATUS CHANGE TO ACTIVE FOR TT301014DS60 &amp; TT301015DS60</t>
  </si>
  <si>
    <t>MOVED ST201109AT, ST237010AT, ST221109AT TO DISCONTINUED TAB</t>
  </si>
  <si>
    <t>COUNTRY OF ORIGIN</t>
  </si>
  <si>
    <t>USA</t>
  </si>
  <si>
    <t>China</t>
  </si>
  <si>
    <t>ADDED COUNTRY OF ORIGIN</t>
  </si>
  <si>
    <t>MOVED CT281014AT TO DISCONTINUED TAB</t>
  </si>
  <si>
    <t>TT301015DS50</t>
  </si>
  <si>
    <t>191682020124</t>
  </si>
  <si>
    <t>TENSOR TIRE, DESERT SERIES (DS), 30x10-15, 50 DUROMETER TREAD COMPOUND</t>
  </si>
  <si>
    <t>ADDED TT301015DS50 TO TIRES TAB</t>
  </si>
  <si>
    <t>UPDATED REGULATOR UPC CODES</t>
  </si>
  <si>
    <t>CREATED DATE</t>
  </si>
  <si>
    <t xml:space="preserve">TENSOR TIRE, DESERT SERIES (DS), 32x10-15, 50 DUROMETER TREAD "SOFT" COMPOUND  </t>
  </si>
  <si>
    <t>UPDATED DESCRIPTIONS FOR DSR SERIES</t>
  </si>
  <si>
    <t xml:space="preserve">DISCONTINUED - TENSOR TIRE, REGULATOR ALL TERRAIN, 30x10R15 </t>
  </si>
  <si>
    <t>DISCONTINUED - GMZ RACE PRODUCTS, KAHUNA, 30x10-15</t>
  </si>
  <si>
    <t>DISCONTINUED - GMZ RACE PRODUCTS, SPORTECH, 21x7-10</t>
  </si>
  <si>
    <t>DISCONTINUED - GMZ RACE PRODUCTS, SPORTECH TK, 20x11-10</t>
  </si>
  <si>
    <t>DISCONTINUED - GMZ RACE PRODUCTS, SPORTECH TK, 21x7-10</t>
  </si>
  <si>
    <t>DISCONTINUED - GMZ RACE PRODUCTS, KAHUNA, 30x10-14</t>
  </si>
  <si>
    <t>DISCONTINUED - GMZ RACE PRODUCTS, SPORTECH, 20x11-9</t>
  </si>
  <si>
    <t>DISCONTINUED - GMZ RACE PRODUCTS, CUTTHROAT, 28x10-14</t>
  </si>
  <si>
    <t>DISCONTINUED - GMZ RACE PRODUCTS, SPORTECH, 23x7-10</t>
  </si>
  <si>
    <t>DISCONTINUED - GMZ RACE PRODUCTS, SPORTECH, 22x11-9</t>
  </si>
  <si>
    <t>ADDED MISSING CREATED DATES IN TIRES/DISCONTINUED TABS</t>
  </si>
  <si>
    <t>UPDATED UPC CODES FOR ALL REGULATORS</t>
  </si>
  <si>
    <t>UPDATED STATUS OF TT371015DS60 TO CLOSEOUT</t>
  </si>
  <si>
    <t>MOVED TT371017DS60 TO DISCONTINUED TAB</t>
  </si>
  <si>
    <t>191682022036</t>
  </si>
  <si>
    <t>191682022043</t>
  </si>
  <si>
    <t>191682022050</t>
  </si>
  <si>
    <t>ADDED TT351015DS65, TT371015DS65, AND TT371017DS65 TO TIRES TAB</t>
  </si>
  <si>
    <t>FROZE PANES AT E ON TIRES TAB</t>
  </si>
  <si>
    <t xml:space="preserve">DISCONTINUED -TENSOR TIRE, DESERT SERIES (DSR), 37x10-17, 60 DUROMETER TREAD COMPOUND </t>
  </si>
  <si>
    <t>UPDATED MSRP/MAP FOR TENSOR TIRES</t>
  </si>
  <si>
    <t>UPDATED STATUS OF TT301015DS50 AND TT371015DS65 TO ACTIVE</t>
  </si>
  <si>
    <t>MAX LOAD (LBS) PER TIRE</t>
  </si>
  <si>
    <t>CHANGED COLUMN Q TITLE TO "MAX LOAD (LBS) PER TIRE"</t>
  </si>
  <si>
    <t>Fourteen huge Deep Cut Paddles (DCP) deliver extreme acceleration. The 28" features a 1.125in paddle height (28.5mm), the 30" a 1in paddle height (25.4mm), and 32" a 0.875in paddle height (22.2mm). The 32" is rated up to 240HP.</t>
  </si>
  <si>
    <t>Tough 6 ply bias construction (28" and 30" only) delivers long lasting durability and prevents punctures. The 32" model features strong 4 ply construction</t>
  </si>
  <si>
    <t>UPDATED FEATURES FOR 14 PADDLE SAND STRIPPER TIRES</t>
  </si>
  <si>
    <t>TT301014DS60HD</t>
  </si>
  <si>
    <t>TT331014DS60</t>
  </si>
  <si>
    <t>TT309514DSR60</t>
  </si>
  <si>
    <t>TT309515DSR60</t>
  </si>
  <si>
    <t>4011.90.80.10</t>
  </si>
  <si>
    <t>191682023460</t>
  </si>
  <si>
    <t>191682023484</t>
  </si>
  <si>
    <t>191682023491</t>
  </si>
  <si>
    <t>191682023507</t>
  </si>
  <si>
    <t>ADDED TT301014DS60HD, TT331014DS60,TT309514DSR60, AND TT309515DSR60 TO TIRES TAB</t>
  </si>
  <si>
    <t>UPDATED COSTS FOR SELECT TIRES</t>
  </si>
  <si>
    <t xml:space="preserve">UPDATED STATUS OF TT371017DS65 AND TT351015DS65 TO ACTIVE </t>
  </si>
  <si>
    <t>UPDATED DSR PART NUMBERS</t>
  </si>
  <si>
    <t>ADDED TT331015DSR60LL, TT351015DSR65LL, TT371015DSR65LL, TT371017DSR65LL AND TT331015DS60</t>
  </si>
  <si>
    <t>191682023477</t>
  </si>
  <si>
    <t>TT371017DSR65</t>
  </si>
  <si>
    <t>TT371015DSR65</t>
  </si>
  <si>
    <t>TT371015DSR60</t>
  </si>
  <si>
    <t>TT351015DSR65</t>
  </si>
  <si>
    <t>TT351015DSR60</t>
  </si>
  <si>
    <t>TT331015DSR60</t>
  </si>
  <si>
    <t xml:space="preserve">REMOVED TT331015DSR60LL, TT351015DSR65LL, TT371015DSR65LL, TT371017DSR65LL </t>
  </si>
  <si>
    <t>TT321015DS50, TT309514DSR60, TT309515DSR60, TT331015DSR60, TT351015DSR65, TT371015DSR65, TT371017DSR65</t>
  </si>
  <si>
    <t>UPDATED COSTS FOR THE FOLLOWING TIRES:</t>
  </si>
  <si>
    <t>TT371017DSR60</t>
  </si>
  <si>
    <t>UPDATED REGULATOR DOT APPROVAL TO NO</t>
  </si>
  <si>
    <t>TT309514DSR50</t>
  </si>
  <si>
    <t>TENSOR TIRE, DESERT SERIES (DSR), 30x9.5-14, 50 DUROMETER TREAD "SOFT" COMPOUND</t>
  </si>
  <si>
    <t xml:space="preserve">ADDED TT309514DSR50 </t>
  </si>
  <si>
    <t>191682009495</t>
  </si>
  <si>
    <t>UPDATED SPEED RATING/LOAD RANGE FOR SAND TIRES TO N/A</t>
  </si>
  <si>
    <t>UPDATED MIN/MAX RIM WIDTCH FOR SAND TIRES</t>
  </si>
  <si>
    <t>SAND SERIES (SS)</t>
  </si>
  <si>
    <t>TS331115SSF</t>
  </si>
  <si>
    <t>191682023521</t>
  </si>
  <si>
    <t>TS331315SSR</t>
  </si>
  <si>
    <t>191682023514</t>
  </si>
  <si>
    <t>2 RIB</t>
  </si>
  <si>
    <t>14 PADDLE</t>
  </si>
  <si>
    <t>TENSOR TIRE, SAND SERIES (SS) FRONT, 33x11-15, 2 RIB</t>
  </si>
  <si>
    <t>TENSOR TIRE, SAND SERIES (SS) REAR, 33x13-15, 14 PADDLE</t>
  </si>
  <si>
    <t>UPDATED COO FOR TT321015DS60</t>
  </si>
  <si>
    <t>ADDED SAND SERIES</t>
  </si>
  <si>
    <t>UPDATED DS33 WEIGHTS/STATUS</t>
  </si>
  <si>
    <t>UPDATED MAX LOAD FOR DS33</t>
  </si>
  <si>
    <t>UPDATED STATUS OF TT351015DSR60 TO CLOSEOUT</t>
  </si>
  <si>
    <t>DISCONTINUED - TENSOR TIRE, DESERT SERIES (DSR), 37x10-15, 60 DUROMETER TREAD COMPOUND</t>
  </si>
  <si>
    <t>MOVED TT371015DSR60 TO DISCONTINUED TAB</t>
  </si>
  <si>
    <t>6/9/222</t>
  </si>
  <si>
    <t>DIR</t>
  </si>
  <si>
    <t>B</t>
  </si>
  <si>
    <t>UPDATED TREAD DESIGN FOR SAND REAR TIRES</t>
  </si>
  <si>
    <t>UPDATED LOAD RANGE FOR TS331315SSR</t>
  </si>
  <si>
    <t>ADDED TT321015DS60HD</t>
  </si>
  <si>
    <t>TT321015DS60HD</t>
  </si>
  <si>
    <t>191682032462</t>
  </si>
  <si>
    <t>UPDATED LOAD INDEX PRIMARY / MAX LOAD (LBS) PER TIRE / SPEED RATING / LOAD RANGE FOR TT321015DS60</t>
  </si>
  <si>
    <t>Developed by Tensor Engineers specifically for modern high-performance machines</t>
  </si>
  <si>
    <t>Lightweight 2 ply bias construction reduces rotating mass for maximum power delivery</t>
  </si>
  <si>
    <t>33” tall tire provides added ground clearance for increased vehicle capability</t>
  </si>
  <si>
    <t>Patent pending Velocity Grid design provides added biting edges for superior handling and acceleration</t>
  </si>
  <si>
    <t>Less drag and rolling resistance with decreased weight from incorporated Velocity Grid pattern</t>
  </si>
  <si>
    <t>UPDATED LOAD INDEX PRIMARY / MAX LOAD (LBS) PER TIRE FOR SAND SERIES TIRES</t>
  </si>
  <si>
    <t>UPDATED SAND SERIES STATUS TO ACTIVE</t>
  </si>
  <si>
    <t>UPDATED COSTS FOR DSR AND TT321015DS50</t>
  </si>
  <si>
    <t>https://customwheelhousellc.box.com/s/56wypotj25ve4fi97nstg9627x5oi13r</t>
  </si>
  <si>
    <t>https://customwheelhousellc.box.com/s/vkud1qov9b1j6mm2gzu28j6xxei45wvn</t>
  </si>
  <si>
    <t>https://customwheelhousellc.box.com/s/m9q7s164v7rq7ho4jzr2im566dvxx6mk</t>
  </si>
  <si>
    <t>https://customwheelhousellc.box.com/s/qrrhhg9k4ed0a3mbfykxexr2oq5nyvum</t>
  </si>
  <si>
    <t>https://customwheelhousellc.box.com/s/yfyamrhi1u4te9m3opt782ej5hivz1l3</t>
  </si>
  <si>
    <t>https://customwheelhousellc.box.com/s/k0rt7d7zr7swgno92jkrfckdh3zlo39d</t>
  </si>
  <si>
    <t>https://customwheelhousellc.box.com/s/zit5pf0tt9ig5lms63u7ecr0nkicjip1</t>
  </si>
  <si>
    <t>https://customwheelhousellc.box.com/s/h1jilfi2qn5adt0xo0tbdlhlrw8jh6j5</t>
  </si>
  <si>
    <t>https://customwheelhousellc.box.com/s/383v41madxn0y78g0ggmi0u3b04mbjho</t>
  </si>
  <si>
    <t>https://customwheelhousellc.box.com/s/m0elut4rr30vyd1hckevr3xw0lr35302</t>
  </si>
  <si>
    <t>https://customwheelhousellc.box.com/s/s066ss9c23b1mj3tgrvzl85urie5xcq9</t>
  </si>
  <si>
    <t>https://customwheelhousellc.box.com/s/4aef8mthod7mv9xime7zcvpyo19f126i</t>
  </si>
  <si>
    <t>https://customwheelhousellc.box.com/s/7o46n5yg8lvf00tecur396ectw7p8k39</t>
  </si>
  <si>
    <t>https://customwheelhousellc.box.com/s/z5cb7hsqwlyg5j6dj0ti6jkp2k4w37k1</t>
  </si>
  <si>
    <t>https://customwheelhousellc.box.com/s/2mrjh7ph55y0zo3mcqpovcb4bxs0bpc6</t>
  </si>
  <si>
    <t>https://customwheelhousellc.box.com/s/o8ja3teetn8ora4yitrl3fmmcsgugzoh</t>
  </si>
  <si>
    <t>https://customwheelhousellc.box.com/s/53vpobr646h417v18hva29swdihs7pow</t>
  </si>
  <si>
    <t>https://customwheelhousellc.box.com/s/dnqw9wl1p8xgemo0ghevmu3a82r5ruzf</t>
  </si>
  <si>
    <t>https://customwheelhousellc.box.com/s/y0mnjwass20ck2wbht2uxyd8n303vi2j</t>
  </si>
  <si>
    <t>https://customwheelhousellc.box.com/s/xubh87ll2yppepg730vimruf6rdc4nwu</t>
  </si>
  <si>
    <t>https://customwheelhousellc.box.com/s/4on00tly99fxxybhng8oyxp01597f8q3</t>
  </si>
  <si>
    <t>https://customwheelhousellc.box.com/s/iy23mqnfre721i7g7c282qi5ksth3n9f</t>
  </si>
  <si>
    <t>https://customwheelhousellc.box.com/s/0mhphdfo5uz1g34zteke62k9zwj6r2d7</t>
  </si>
  <si>
    <t>https://customwheelhousellc.box.com/s/ryv6e6lwlngcj0zaabe8y7xy7rqsbn3e</t>
  </si>
  <si>
    <t>https://customwheelhousellc.box.com/s/sb1r778jm76ymup1zei5qb08y8xxr1m9</t>
  </si>
  <si>
    <t>https://customwheelhousellc.box.com/s/x21wk950n5aaa5ur9hgg15ijebcbmb3k</t>
  </si>
  <si>
    <t>https://customwheelhousellc.box.com/s/5e56fefaizm1c680ppa4xwnwybk4ow9g</t>
  </si>
  <si>
    <t>https://customwheelhousellc.box.com/s/ezzjc8mrhqw5w3g55jt8ywvk25968ys3</t>
  </si>
  <si>
    <t>https://customwheelhousellc.box.com/s/akedvgkry8gr3mcyvqwgwpzdcf1330ok</t>
  </si>
  <si>
    <t>https://customwheelhousellc.box.com/s/e89gbyeembkagsobmwl9p2m0yvmd2yuu</t>
  </si>
  <si>
    <t>https://customwheelhousellc.box.com/s/clc8rjemamsfxingcmt97rkkklqyqym1</t>
  </si>
  <si>
    <t>https://customwheelhousellc.box.com/s/9w26n6tqjia4u2v5teypn5q4ebyqazqd</t>
  </si>
  <si>
    <t>https://customwheelhousellc.box.com/s/town3edpfvizlrhjl5qijg8f1s67v2zz</t>
  </si>
  <si>
    <t>https://customwheelhousellc.box.com/s/l6y7bude9cee9eeaty75iesiw2xsuwg5</t>
  </si>
  <si>
    <t>https://customwheelhousellc.box.com/s/5dsm3y05jzbavucsa5ridil4up7qavir</t>
  </si>
  <si>
    <t>https://customwheelhousellc.box.com/s/cqgosdx4z1nfp0zgl33e3x03x32t2x61</t>
  </si>
  <si>
    <t>https://customwheelhousellc.box.com/s/b88ktq4e2igay3rv5lxr66ty9wl2rcbr</t>
  </si>
  <si>
    <t>https://customwheelhousellc.box.com/s/g01ukaersnk74uu5dea0bm4jyggt71kh</t>
  </si>
  <si>
    <t>https://customwheelhousellc.box.com/s/dvmy9b4y2rrkwc8b7ktvzz2hkfcumsys</t>
  </si>
  <si>
    <t>https://customwheelhousellc.box.com/s/2umhgmaoldj8lzcatcooetnk8z6lfj5d</t>
  </si>
  <si>
    <t>https://customwheelhousellc.box.com/s/ns5k4gh2llpulbszzmfmxv3ps68kug1k</t>
  </si>
  <si>
    <t>https://customwheelhousellc.box.com/s/kdshzda9t14phkmms2x874awygalzogm</t>
  </si>
  <si>
    <t>https://customwheelhousellc.box.com/s/a1wmzj8hu0ijyghl3h8qfeong3cwckg9</t>
  </si>
  <si>
    <t>https://customwheelhousellc.box.com/s/4wyop0g6wvqsohivw05wkvskuwoo8zu0</t>
  </si>
  <si>
    <t>https://customwheelhousellc.box.com/s/yfm2yeac31yi21bfclgiuyokhzjhx3m0</t>
  </si>
  <si>
    <t>https://customwheelhousellc.box.com/s/n6a8vdtd6y0331oyomdl50kc754f4r59</t>
  </si>
  <si>
    <t>REGULATOR 2</t>
  </si>
  <si>
    <t>RR331015AT</t>
  </si>
  <si>
    <t>N (87 MPH)</t>
  </si>
  <si>
    <t>RR321015AT</t>
  </si>
  <si>
    <t>RR301015AT</t>
  </si>
  <si>
    <t>RR301014AT</t>
  </si>
  <si>
    <t>Patented American Made Race Tire developed specifically for competition</t>
  </si>
  <si>
    <t>Proprietary nylon bias ply with fiberglass belted construction saves weight over steel</t>
  </si>
  <si>
    <t>Decreased weight unleashes all of the available horsepower from your machine</t>
  </si>
  <si>
    <t>Evolved closed tread pattern reduces drivetrain strain without reducing traction</t>
  </si>
  <si>
    <t>Patented race tire developed specifically for competition</t>
  </si>
  <si>
    <t>FEATURE 6</t>
  </si>
  <si>
    <t>FEATURE 7</t>
  </si>
  <si>
    <t>FEATURE 8</t>
  </si>
  <si>
    <t>Superior steering response and decreased braking distance from flatter tread contact patch</t>
  </si>
  <si>
    <t>Increased number of biting edges for quicker acceleration</t>
  </si>
  <si>
    <t>Unique ribbed sidewall shoulder negate crawl out in deep two track ruts</t>
  </si>
  <si>
    <t>1600 lbs. load rating will support fully loaded machines</t>
  </si>
  <si>
    <t>Extra thick tread blocks allow for custom grooving for increased performance</t>
  </si>
  <si>
    <t>Multiple rubber compounds available to match racing surface conditions</t>
  </si>
  <si>
    <t>Optimized mass and paddle design results in lower belt temps and decreased drivetrain stress</t>
  </si>
  <si>
    <t>Dual apex turning ribs provide exceptional steering response</t>
  </si>
  <si>
    <t>14 paddles optimized with a 1” height for maximum performance</t>
  </si>
  <si>
    <t>ADDED REGULATOR 2</t>
  </si>
  <si>
    <t>CBM</t>
  </si>
  <si>
    <t>ADDED CBM COLUMN</t>
  </si>
  <si>
    <t>UPDATE ASPECT RATIOS</t>
  </si>
  <si>
    <t>ADDED REGULATOR 2 28"/35"</t>
  </si>
  <si>
    <t>RR351015AT</t>
  </si>
  <si>
    <t>RR281014AT</t>
  </si>
  <si>
    <t>For ATV/UTV offroad use only</t>
  </si>
  <si>
    <t>UPDATED SPEED RATING/LOAD INDEX/MAX LOAD/MAX AIR PRESSURE FOR REGULATORS (TR)</t>
  </si>
  <si>
    <t>SAND STRIPPER FRONT XL</t>
  </si>
  <si>
    <t>UPDATED FEATURES FOR REGULATORS</t>
  </si>
  <si>
    <t>UPDATED STATUS OF RR301014AT, RR301015AT AND RR321015AT TO ACTIVE</t>
  </si>
  <si>
    <t>DISCONTINUED - TENSOR TIRE, DESERT SERIES (DSR), 35x10-15, 60 DUROMETER TREAD COMPOUND</t>
  </si>
  <si>
    <t>MOVED TT351015DSR60 TO DISCONTINUED TAB</t>
  </si>
  <si>
    <t>Proprietary nylon bias ply carcass with nylon belts results in improved ride dynamics and performance while off-road while saving weight compared to steel belted construction tires.</t>
  </si>
  <si>
    <t>Decreased weight unleashes all available horsepower from your machine</t>
  </si>
  <si>
    <t>Variable, all-terrain tread design delivers responsive and predictable acceleration, steering, and braking with a smooth and quiet ride</t>
  </si>
  <si>
    <t>18/32in tread depth ensures long lasting performance for performance focused UTV owners</t>
  </si>
  <si>
    <t>Unique ribbed upper sidewall design for increased puncture resistance in susceptible areas</t>
  </si>
  <si>
    <t>ADDED RR301014HD</t>
  </si>
  <si>
    <t>RR301014HD</t>
  </si>
  <si>
    <t>TENSOR TIRE, REGULATOR 2, 30x10-14 HD</t>
  </si>
  <si>
    <t>IVAN STEWART</t>
  </si>
  <si>
    <t>J (63MPH)</t>
  </si>
  <si>
    <t>KAHUNA</t>
  </si>
  <si>
    <t>F (50MPH)</t>
  </si>
  <si>
    <t>DISCONTINUED - GMZ RACE PRODUCTS, IVAN STEWART, 30x9.5-15</t>
  </si>
  <si>
    <t>DISCONTINUED - GMZ RACE PRODUCTS, IVAN STEWART, 32x9.5-15</t>
  </si>
  <si>
    <t>DISCONTINUED - GMZ RACE PRODUCTS, IVAN STEWART, 32x9.5-14</t>
  </si>
  <si>
    <t>MOVED IVAN STEWART TO DISCONTINUED TAB</t>
  </si>
  <si>
    <t>UPDATED STATUS OF RR281014AT TO ACTIVE</t>
  </si>
  <si>
    <t>UPDATED STATUS OF RR331015AT TO ACTIVE</t>
  </si>
  <si>
    <t>REMOVED REGULATOR 1</t>
  </si>
  <si>
    <t>UPDATED STATUS OF RR351015AT TO ACTIVE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</si>
</sst>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0000"/>
    <numFmt numFmtId="166" formatCode="0.0"/>
    <numFmt numFmtId="167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0"/>
      <name val="Verdana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77">
    <xf numFmtId="0" fontId="0" fillId="0" borderId="0" xfId="0"/>
    <xf numFmtId="0" fontId="5" fillId="3" borderId="1" xfId="2" applyFont="1" applyFill="1" applyBorder="1" applyAlignment="1" applyProtection="1">
      <alignment horizontal="center"/>
      <protection locked="0"/>
    </xf>
    <xf numFmtId="164" fontId="4" fillId="0" borderId="2" xfId="2" applyNumberFormat="1" applyFont="1" applyBorder="1" applyAlignment="1" applyProtection="1">
      <alignment horizontal="center"/>
      <protection locked="0"/>
    </xf>
    <xf numFmtId="0" fontId="4" fillId="0" borderId="2" xfId="2" applyFont="1" applyBorder="1" applyAlignment="1" applyProtection="1">
      <alignment horizontal="center"/>
      <protection locked="0"/>
    </xf>
    <xf numFmtId="0" fontId="0" fillId="3" borderId="0" xfId="0" applyFill="1"/>
    <xf numFmtId="0" fontId="3" fillId="0" borderId="0" xfId="0" applyFont="1" applyAlignment="1">
      <alignment horizontal="center"/>
    </xf>
    <xf numFmtId="0" fontId="3" fillId="0" borderId="0" xfId="0" applyFon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0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9" fontId="4" fillId="0" borderId="1" xfId="2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1" applyNumberFormat="1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center" vertical="center"/>
    </xf>
    <xf numFmtId="164" fontId="4" fillId="0" borderId="1" xfId="2" applyNumberFormat="1" applyFont="1" applyBorder="1" applyAlignment="1" applyProtection="1">
      <alignment horizontal="center" vertical="center"/>
      <protection locked="0"/>
    </xf>
    <xf numFmtId="164" fontId="4" fillId="0" borderId="1" xfId="1" applyNumberFormat="1" applyFont="1" applyBorder="1" applyAlignment="1" applyProtection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4" fillId="0" borderId="2" xfId="2" applyNumberFormat="1" applyFont="1" applyBorder="1" applyAlignment="1" applyProtection="1">
      <alignment horizontal="center"/>
      <protection locked="0"/>
    </xf>
    <xf numFmtId="2" fontId="3" fillId="7" borderId="1" xfId="0" applyNumberFormat="1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1" xfId="0" applyBorder="1"/>
    <xf numFmtId="2" fontId="14" fillId="8" borderId="1" xfId="0" applyNumberFormat="1" applyFont="1" applyFill="1" applyBorder="1" applyAlignment="1">
      <alignment horizontal="center" vertical="center"/>
    </xf>
    <xf numFmtId="0" fontId="3" fillId="0" borderId="1" xfId="2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14" fontId="0" fillId="0" borderId="1" xfId="0" applyNumberFormat="1" applyBorder="1"/>
    <xf numFmtId="0" fontId="0" fillId="3" borderId="0" xfId="0" applyFill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9" fillId="0" borderId="2" xfId="11" applyFont="1" applyBorder="1" applyAlignment="1" applyProtection="1">
      <alignment horizontal="left" vertical="center"/>
    </xf>
    <xf numFmtId="14" fontId="4" fillId="0" borderId="1" xfId="2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4" fontId="0" fillId="0" borderId="2" xfId="0" applyNumberFormat="1" applyBorder="1"/>
    <xf numFmtId="165" fontId="0" fillId="0" borderId="0" xfId="0" applyNumberFormat="1"/>
    <xf numFmtId="165" fontId="4" fillId="0" borderId="1" xfId="2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right" vertical="center"/>
    </xf>
    <xf numFmtId="0" fontId="4" fillId="2" borderId="2" xfId="2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 vertical="center"/>
    </xf>
    <xf numFmtId="8" fontId="0" fillId="0" borderId="0" xfId="0" applyNumberFormat="1"/>
    <xf numFmtId="166" fontId="0" fillId="3" borderId="0" xfId="0" applyNumberFormat="1" applyFill="1"/>
    <xf numFmtId="166" fontId="6" fillId="0" borderId="3" xfId="0" applyNumberFormat="1" applyFont="1" applyBorder="1" applyAlignment="1">
      <alignment horizontal="center" vertical="center" wrapText="1"/>
    </xf>
    <xf numFmtId="166" fontId="4" fillId="0" borderId="1" xfId="2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14" fillId="3" borderId="1" xfId="2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7" fillId="0" borderId="2" xfId="11" applyBorder="1" applyAlignment="1" applyProtection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7" fontId="4" fillId="0" borderId="2" xfId="2" applyNumberFormat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</cellXfs>
  <cellStyles count="13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/>
    <cellStyle name="Normal" xfId="0" builtinId="0"/>
    <cellStyle name="Normal 13 8" xfId="2" xr:uid="{00000000-0005-0000-0000-00000B000000}"/>
    <cellStyle name="Normal 2" xfId="12" xr:uid="{E7C1D26B-8CB8-4C7D-9BC7-B7D066CF745F}"/>
  </cellStyles>
  <dxfs count="7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0070C0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70C0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ont>
        <color auto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auto="1"/>
      </font>
      <fill>
        <patternFill>
          <bgColor rgb="FF00B050"/>
        </patternFill>
      </fill>
    </dxf>
    <dxf>
      <font>
        <color theme="0"/>
      </font>
      <fill>
        <patternFill>
          <bgColor rgb="FF0070C0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00B05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B3B3"/>
        </patternFill>
      </fill>
    </dxf>
    <dxf>
      <fill>
        <patternFill>
          <bgColor rgb="FFFFB3B3"/>
        </patternFill>
      </fill>
    </dxf>
    <dxf>
      <fill>
        <patternFill>
          <bgColor rgb="FFFFB3B3"/>
        </patternFill>
      </fill>
    </dxf>
    <dxf>
      <fill>
        <patternFill>
          <bgColor rgb="FFFFB3B3"/>
        </patternFill>
      </fill>
    </dxf>
    <dxf>
      <fill>
        <patternFill>
          <bgColor rgb="FFFFB3B3"/>
        </patternFill>
      </fill>
    </dxf>
    <dxf>
      <fill>
        <patternFill>
          <bgColor rgb="FFFFB3B3"/>
        </patternFill>
      </fill>
    </dxf>
    <dxf>
      <fill>
        <patternFill>
          <bgColor rgb="FFFFB3B3"/>
        </patternFill>
      </fill>
    </dxf>
    <dxf>
      <fill>
        <patternFill>
          <bgColor rgb="FFFFB3B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7" tint="0.39994506668294322"/>
        </patternFill>
      </fill>
    </dxf>
    <dxf>
      <font>
        <color theme="0"/>
      </font>
      <fill>
        <patternFill>
          <bgColor rgb="FF0070C0"/>
        </patternFill>
      </fill>
    </dxf>
    <dxf>
      <fill>
        <patternFill>
          <bgColor rgb="FFFFB3B3"/>
        </patternFill>
      </fill>
    </dxf>
    <dxf>
      <fill>
        <patternFill>
          <bgColor rgb="FFFFB3B3"/>
        </patternFill>
      </fill>
    </dxf>
    <dxf>
      <fill>
        <patternFill>
          <bgColor rgb="FFFFB3B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numFmt numFmtId="19" formatCode="m/d/yyyy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FFB3B3"/>
      <color rgb="FFFF7C8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C123" totalsRowShown="0">
  <autoFilter ref="A2:C123" xr:uid="{00000000-0009-0000-0100-000001000000}"/>
  <tableColumns count="3">
    <tableColumn id="1" xr3:uid="{00000000-0010-0000-0000-000001000000}" name="-" dataDxfId="78"/>
    <tableColumn id="2" xr3:uid="{00000000-0010-0000-0000-000002000000}" name="2015 PRODUCT UPDATE" dataDxfId="77"/>
    <tableColumn id="3" xr3:uid="{00000000-0010-0000-0000-000003000000}" name="11/24/2014" dataDxfId="76"/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ustomwheelhousellc.box.com/s/h1jilfi2qn5adt0xo0tbdlhlrw8jh6j5" TargetMode="External"/><Relationship Id="rId13" Type="http://schemas.openxmlformats.org/officeDocument/2006/relationships/hyperlink" Target="https://customwheelhousellc.box.com/s/o8ja3teetn8ora4yitrl3fmmcsgugzoh" TargetMode="External"/><Relationship Id="rId18" Type="http://schemas.openxmlformats.org/officeDocument/2006/relationships/hyperlink" Target="https://customwheelhousellc.box.com/s/ryv6e6lwlngcj0zaabe8y7xy7rqsbn3e" TargetMode="External"/><Relationship Id="rId26" Type="http://schemas.openxmlformats.org/officeDocument/2006/relationships/hyperlink" Target="https://customwheelhousellc.box.com/s/9w26n6tqjia4u2v5teypn5q4ebyqazqd" TargetMode="External"/><Relationship Id="rId39" Type="http://schemas.openxmlformats.org/officeDocument/2006/relationships/hyperlink" Target="https://customwheelhousellc.box.com/s/a1wmzj8hu0ijyghl3h8qfeong3cwckg9" TargetMode="External"/><Relationship Id="rId3" Type="http://schemas.openxmlformats.org/officeDocument/2006/relationships/hyperlink" Target="https://customwheelhousellc.box.com/s/m9q7s164v7rq7ho4jzr2im566dvxx6mk" TargetMode="External"/><Relationship Id="rId21" Type="http://schemas.openxmlformats.org/officeDocument/2006/relationships/hyperlink" Target="https://customwheelhousellc.box.com/s/5e56fefaizm1c680ppa4xwnwybk4ow9g" TargetMode="External"/><Relationship Id="rId34" Type="http://schemas.openxmlformats.org/officeDocument/2006/relationships/hyperlink" Target="https://customwheelhousellc.box.com/s/dvmy9b4y2rrkwc8b7ktvzz2hkfcumsys" TargetMode="External"/><Relationship Id="rId42" Type="http://schemas.openxmlformats.org/officeDocument/2006/relationships/hyperlink" Target="https://customwheelhousellc.box.com/s/yfm2yeac31yi21bfclgiuyokhzjhx3m0" TargetMode="External"/><Relationship Id="rId7" Type="http://schemas.openxmlformats.org/officeDocument/2006/relationships/hyperlink" Target="https://customwheelhousellc.box.com/s/zit5pf0tt9ig5lms63u7ecr0nkicjip1" TargetMode="External"/><Relationship Id="rId12" Type="http://schemas.openxmlformats.org/officeDocument/2006/relationships/hyperlink" Target="https://customwheelhousellc.box.com/s/2mrjh7ph55y0zo3mcqpovcb4bxs0bpc6" TargetMode="External"/><Relationship Id="rId17" Type="http://schemas.openxmlformats.org/officeDocument/2006/relationships/hyperlink" Target="https://customwheelhousellc.box.com/s/0mhphdfo5uz1g34zteke62k9zwj6r2d7" TargetMode="External"/><Relationship Id="rId25" Type="http://schemas.openxmlformats.org/officeDocument/2006/relationships/hyperlink" Target="https://customwheelhousellc.box.com/s/clc8rjemamsfxingcmt97rkkklqyqym1" TargetMode="External"/><Relationship Id="rId33" Type="http://schemas.openxmlformats.org/officeDocument/2006/relationships/hyperlink" Target="https://customwheelhousellc.box.com/s/g01ukaersnk74uu5dea0bm4jyggt71kh" TargetMode="External"/><Relationship Id="rId38" Type="http://schemas.openxmlformats.org/officeDocument/2006/relationships/hyperlink" Target="https://customwheelhousellc.box.com/s/kdshzda9t14phkmms2x874awygalzogm" TargetMode="External"/><Relationship Id="rId2" Type="http://schemas.openxmlformats.org/officeDocument/2006/relationships/hyperlink" Target="https://customwheelhousellc.box.com/s/vkud1qov9b1j6mm2gzu28j6xxei45wvn" TargetMode="External"/><Relationship Id="rId16" Type="http://schemas.openxmlformats.org/officeDocument/2006/relationships/hyperlink" Target="https://customwheelhousellc.box.com/s/xubh87ll2yppepg730vimruf6rdc4nwu" TargetMode="External"/><Relationship Id="rId20" Type="http://schemas.openxmlformats.org/officeDocument/2006/relationships/hyperlink" Target="https://customwheelhousellc.box.com/s/x21wk950n5aaa5ur9hgg15ijebcbmb3k" TargetMode="External"/><Relationship Id="rId29" Type="http://schemas.openxmlformats.org/officeDocument/2006/relationships/hyperlink" Target="https://customwheelhousellc.box.com/s/5dsm3y05jzbavucsa5ridil4up7qavir" TargetMode="External"/><Relationship Id="rId41" Type="http://schemas.openxmlformats.org/officeDocument/2006/relationships/hyperlink" Target="https://customwheelhousellc.box.com/s/yfm2yeac31yi21bfclgiuyokhzjhx3m0" TargetMode="External"/><Relationship Id="rId1" Type="http://schemas.openxmlformats.org/officeDocument/2006/relationships/hyperlink" Target="https://customwheelhousellc.box.com/s/56wypotj25ve4fi97nstg9627x5oi13r" TargetMode="External"/><Relationship Id="rId6" Type="http://schemas.openxmlformats.org/officeDocument/2006/relationships/hyperlink" Target="https://customwheelhousellc.box.com/s/k0rt7d7zr7swgno92jkrfckdh3zlo39d" TargetMode="External"/><Relationship Id="rId11" Type="http://schemas.openxmlformats.org/officeDocument/2006/relationships/hyperlink" Target="https://customwheelhousellc.box.com/s/7o46n5yg8lvf00tecur396ectw7p8k39" TargetMode="External"/><Relationship Id="rId24" Type="http://schemas.openxmlformats.org/officeDocument/2006/relationships/hyperlink" Target="https://customwheelhousellc.box.com/s/e89gbyeembkagsobmwl9p2m0yvmd2yuu" TargetMode="External"/><Relationship Id="rId32" Type="http://schemas.openxmlformats.org/officeDocument/2006/relationships/hyperlink" Target="https://customwheelhousellc.box.com/s/b88ktq4e2igay3rv5lxr66ty9wl2rcbr" TargetMode="External"/><Relationship Id="rId37" Type="http://schemas.openxmlformats.org/officeDocument/2006/relationships/hyperlink" Target="https://customwheelhousellc.box.com/s/ns5k4gh2llpulbszzmfmxv3ps68kug1k" TargetMode="External"/><Relationship Id="rId40" Type="http://schemas.openxmlformats.org/officeDocument/2006/relationships/hyperlink" Target="https://customwheelhousellc.box.com/s/4wyop0g6wvqsohivw05wkvskuwoo8zu0" TargetMode="External"/><Relationship Id="rId5" Type="http://schemas.openxmlformats.org/officeDocument/2006/relationships/hyperlink" Target="https://customwheelhousellc.box.com/s/yfyamrhi1u4te9m3opt782ej5hivz1l3" TargetMode="External"/><Relationship Id="rId15" Type="http://schemas.openxmlformats.org/officeDocument/2006/relationships/hyperlink" Target="https://customwheelhousellc.box.com/s/y0mnjwass20ck2wbht2uxyd8n303vi2j" TargetMode="External"/><Relationship Id="rId23" Type="http://schemas.openxmlformats.org/officeDocument/2006/relationships/hyperlink" Target="https://customwheelhousellc.box.com/s/akedvgkry8gr3mcyvqwgwpzdcf1330ok" TargetMode="External"/><Relationship Id="rId28" Type="http://schemas.openxmlformats.org/officeDocument/2006/relationships/hyperlink" Target="https://customwheelhousellc.box.com/s/l6y7bude9cee9eeaty75iesiw2xsuwg5" TargetMode="External"/><Relationship Id="rId36" Type="http://schemas.openxmlformats.org/officeDocument/2006/relationships/hyperlink" Target="https://customwheelhousellc.box.com/s/2umhgmaoldj8lzcatcooetnk8z6lfj5d" TargetMode="External"/><Relationship Id="rId10" Type="http://schemas.openxmlformats.org/officeDocument/2006/relationships/hyperlink" Target="https://customwheelhousellc.box.com/s/4aef8mthod7mv9xime7zcvpyo19f126i" TargetMode="External"/><Relationship Id="rId19" Type="http://schemas.openxmlformats.org/officeDocument/2006/relationships/hyperlink" Target="https://customwheelhousellc.box.com/s/sb1r778jm76ymup1zei5qb08y8xxr1m9" TargetMode="External"/><Relationship Id="rId31" Type="http://schemas.openxmlformats.org/officeDocument/2006/relationships/hyperlink" Target="https://customwheelhousellc.box.com/s/b88ktq4e2igay3rv5lxr66ty9wl2rcbr" TargetMode="External"/><Relationship Id="rId44" Type="http://schemas.openxmlformats.org/officeDocument/2006/relationships/printerSettings" Target="../printerSettings/printerSettings2.bin"/><Relationship Id="rId4" Type="http://schemas.openxmlformats.org/officeDocument/2006/relationships/hyperlink" Target="https://customwheelhousellc.box.com/s/qrrhhg9k4ed0a3mbfykxexr2oq5nyvum" TargetMode="External"/><Relationship Id="rId9" Type="http://schemas.openxmlformats.org/officeDocument/2006/relationships/hyperlink" Target="https://customwheelhousellc.box.com/s/383v41madxn0y78g0ggmi0u3b04mbjho" TargetMode="External"/><Relationship Id="rId14" Type="http://schemas.openxmlformats.org/officeDocument/2006/relationships/hyperlink" Target="https://customwheelhousellc.box.com/s/dnqw9wl1p8xgemo0ghevmu3a82r5ruzf" TargetMode="External"/><Relationship Id="rId22" Type="http://schemas.openxmlformats.org/officeDocument/2006/relationships/hyperlink" Target="https://customwheelhousellc.box.com/s/ezzjc8mrhqw5w3g55jt8ywvk25968ys3" TargetMode="External"/><Relationship Id="rId27" Type="http://schemas.openxmlformats.org/officeDocument/2006/relationships/hyperlink" Target="https://customwheelhousellc.box.com/s/town3edpfvizlrhjl5qijg8f1s67v2zz" TargetMode="External"/><Relationship Id="rId30" Type="http://schemas.openxmlformats.org/officeDocument/2006/relationships/hyperlink" Target="https://customwheelhousellc.box.com/s/cqgosdx4z1nfp0zgl33e3x03x32t2x61" TargetMode="External"/><Relationship Id="rId35" Type="http://schemas.openxmlformats.org/officeDocument/2006/relationships/hyperlink" Target="https://customwheelhousellc.box.com/s/dvmy9b4y2rrkwc8b7ktvzz2hkfcumsys" TargetMode="External"/><Relationship Id="rId43" Type="http://schemas.openxmlformats.org/officeDocument/2006/relationships/hyperlink" Target="https://customwheelhousellc.box.com/s/n6a8vdtd6y0331oyomdl50kc754f4r59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ustomwheelhousellc.box.com/s/iy23mqnfre721i7g7c282qi5ksth3n9f" TargetMode="External"/><Relationship Id="rId2" Type="http://schemas.openxmlformats.org/officeDocument/2006/relationships/hyperlink" Target="https://customwheelhousellc.box.com/s/m0elut4rr30vyd1hckevr3xw0lr35302" TargetMode="External"/><Relationship Id="rId1" Type="http://schemas.openxmlformats.org/officeDocument/2006/relationships/hyperlink" Target="https://customwheelhousellc.box.com/s/s066ss9c23b1mj3tgrvzl85urie5xcq9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customwheelhousellc.box.com/s/4on00tly99fxxybhng8oyxp01597f8q3" TargetMode="External"/><Relationship Id="rId4" Type="http://schemas.openxmlformats.org/officeDocument/2006/relationships/hyperlink" Target="https://customwheelhousellc.box.com/s/4on00tly99fxxybhng8oyxp01597f8q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123"/>
  <sheetViews>
    <sheetView tabSelected="1" workbookViewId="0">
      <pane ySplit="2" topLeftCell="A93" activePane="bottomLeft" state="frozen"/>
      <selection pane="bottomLeft" activeCell="B109" sqref="B109:B110"/>
    </sheetView>
  </sheetViews>
  <sheetFormatPr defaultColWidth="8.85546875" defaultRowHeight="15" x14ac:dyDescent="0.25"/>
  <cols>
    <col min="1" max="1" width="9.140625" customWidth="1"/>
    <col min="2" max="2" width="139.5703125" bestFit="1" customWidth="1"/>
    <col min="3" max="3" width="12" customWidth="1"/>
  </cols>
  <sheetData>
    <row r="1" spans="1:7" x14ac:dyDescent="0.25">
      <c r="A1" s="11" t="s">
        <v>16</v>
      </c>
      <c r="B1" s="11" t="s">
        <v>17</v>
      </c>
      <c r="C1" s="11" t="s">
        <v>18</v>
      </c>
    </row>
    <row r="2" spans="1:7" hidden="1" x14ac:dyDescent="0.25">
      <c r="A2" s="5" t="s">
        <v>19</v>
      </c>
      <c r="B2" s="6" t="s">
        <v>20</v>
      </c>
      <c r="C2" s="7" t="s">
        <v>21</v>
      </c>
    </row>
    <row r="3" spans="1:7" x14ac:dyDescent="0.25">
      <c r="A3" s="8">
        <v>1</v>
      </c>
      <c r="B3" s="12" t="s">
        <v>22</v>
      </c>
      <c r="C3" s="7">
        <v>42998</v>
      </c>
    </row>
    <row r="4" spans="1:7" x14ac:dyDescent="0.25">
      <c r="A4" s="8">
        <v>2</v>
      </c>
      <c r="B4" s="12" t="s">
        <v>59</v>
      </c>
      <c r="C4" s="7">
        <v>43020</v>
      </c>
    </row>
    <row r="5" spans="1:7" x14ac:dyDescent="0.25">
      <c r="A5" s="8">
        <v>3</v>
      </c>
      <c r="B5" t="s">
        <v>60</v>
      </c>
      <c r="C5" s="7">
        <v>43175</v>
      </c>
    </row>
    <row r="6" spans="1:7" x14ac:dyDescent="0.25">
      <c r="A6" s="8">
        <v>4</v>
      </c>
      <c r="B6" s="12" t="s">
        <v>63</v>
      </c>
      <c r="C6" s="7">
        <v>43280</v>
      </c>
    </row>
    <row r="7" spans="1:7" x14ac:dyDescent="0.25">
      <c r="A7" s="8">
        <v>5</v>
      </c>
      <c r="B7" s="12" t="s">
        <v>65</v>
      </c>
      <c r="C7" s="7">
        <v>43340</v>
      </c>
    </row>
    <row r="8" spans="1:7" x14ac:dyDescent="0.25">
      <c r="A8" s="8">
        <v>6</v>
      </c>
      <c r="B8" s="12" t="s">
        <v>66</v>
      </c>
      <c r="C8" s="7">
        <v>43382</v>
      </c>
    </row>
    <row r="9" spans="1:7" x14ac:dyDescent="0.25">
      <c r="A9" s="8">
        <v>7</v>
      </c>
      <c r="B9" s="12" t="s">
        <v>68</v>
      </c>
      <c r="C9" s="7"/>
      <c r="G9" s="7">
        <v>45034</v>
      </c>
    </row>
    <row r="10" spans="1:7" x14ac:dyDescent="0.25">
      <c r="A10" s="8"/>
      <c r="B10" s="12" t="s">
        <v>71</v>
      </c>
      <c r="C10" s="7">
        <v>43418</v>
      </c>
    </row>
    <row r="11" spans="1:7" x14ac:dyDescent="0.25">
      <c r="A11" s="8">
        <v>8</v>
      </c>
      <c r="B11" s="12" t="s">
        <v>74</v>
      </c>
      <c r="C11" s="7">
        <v>43467</v>
      </c>
    </row>
    <row r="12" spans="1:7" x14ac:dyDescent="0.25">
      <c r="A12" s="8"/>
      <c r="B12" s="12" t="s">
        <v>72</v>
      </c>
      <c r="C12" s="7"/>
    </row>
    <row r="13" spans="1:7" x14ac:dyDescent="0.25">
      <c r="A13" s="8">
        <v>9</v>
      </c>
      <c r="B13" s="12" t="s">
        <v>75</v>
      </c>
      <c r="C13" s="7">
        <v>43479</v>
      </c>
    </row>
    <row r="14" spans="1:7" x14ac:dyDescent="0.25">
      <c r="A14" s="8"/>
      <c r="B14" s="12" t="s">
        <v>76</v>
      </c>
      <c r="C14" s="7"/>
      <c r="G14" s="7">
        <v>45034</v>
      </c>
    </row>
    <row r="15" spans="1:7" x14ac:dyDescent="0.25">
      <c r="A15" s="8"/>
      <c r="B15" s="12" t="s">
        <v>77</v>
      </c>
      <c r="C15" s="7"/>
    </row>
    <row r="16" spans="1:7" x14ac:dyDescent="0.25">
      <c r="A16" s="8">
        <v>10</v>
      </c>
      <c r="B16" s="12" t="s">
        <v>125</v>
      </c>
      <c r="C16" s="7">
        <v>43518</v>
      </c>
    </row>
    <row r="17" spans="1:3" x14ac:dyDescent="0.25">
      <c r="A17" s="8">
        <v>11</v>
      </c>
      <c r="B17" s="12" t="s">
        <v>144</v>
      </c>
      <c r="C17" s="7">
        <v>43521</v>
      </c>
    </row>
    <row r="18" spans="1:3" x14ac:dyDescent="0.25">
      <c r="A18" s="8">
        <v>12</v>
      </c>
      <c r="B18" s="12" t="s">
        <v>145</v>
      </c>
      <c r="C18" s="7">
        <v>43537</v>
      </c>
    </row>
    <row r="19" spans="1:3" x14ac:dyDescent="0.25">
      <c r="A19" s="8"/>
      <c r="B19" s="12" t="s">
        <v>146</v>
      </c>
      <c r="C19" s="7"/>
    </row>
    <row r="20" spans="1:3" x14ac:dyDescent="0.25">
      <c r="A20" s="8"/>
      <c r="B20" s="12" t="s">
        <v>149</v>
      </c>
      <c r="C20" s="7"/>
    </row>
    <row r="21" spans="1:3" x14ac:dyDescent="0.25">
      <c r="A21" s="8">
        <v>13</v>
      </c>
      <c r="B21" s="12" t="s">
        <v>151</v>
      </c>
      <c r="C21" s="7">
        <v>43560</v>
      </c>
    </row>
    <row r="22" spans="1:3" x14ac:dyDescent="0.25">
      <c r="A22" s="8"/>
      <c r="B22" s="12" t="s">
        <v>152</v>
      </c>
      <c r="C22" s="7"/>
    </row>
    <row r="23" spans="1:3" x14ac:dyDescent="0.25">
      <c r="A23" s="8"/>
      <c r="B23" t="s">
        <v>154</v>
      </c>
      <c r="C23" s="7"/>
    </row>
    <row r="24" spans="1:3" x14ac:dyDescent="0.25">
      <c r="A24" s="8">
        <v>14</v>
      </c>
      <c r="B24" t="s">
        <v>155</v>
      </c>
      <c r="C24" s="7">
        <v>43567</v>
      </c>
    </row>
    <row r="25" spans="1:3" x14ac:dyDescent="0.25">
      <c r="A25" s="8">
        <v>15</v>
      </c>
      <c r="B25" t="s">
        <v>164</v>
      </c>
      <c r="C25" s="7">
        <v>43578</v>
      </c>
    </row>
    <row r="26" spans="1:3" x14ac:dyDescent="0.25">
      <c r="A26" s="8">
        <v>16</v>
      </c>
      <c r="B26" t="s">
        <v>165</v>
      </c>
      <c r="C26" s="7"/>
    </row>
    <row r="27" spans="1:3" x14ac:dyDescent="0.25">
      <c r="A27" s="8">
        <v>17</v>
      </c>
      <c r="B27" t="s">
        <v>166</v>
      </c>
      <c r="C27" s="7">
        <v>43605</v>
      </c>
    </row>
    <row r="28" spans="1:3" x14ac:dyDescent="0.25">
      <c r="A28" s="8"/>
      <c r="B28" t="s">
        <v>170</v>
      </c>
      <c r="C28" s="7"/>
    </row>
    <row r="29" spans="1:3" x14ac:dyDescent="0.25">
      <c r="A29" s="8"/>
      <c r="B29" t="s">
        <v>168</v>
      </c>
      <c r="C29" s="7"/>
    </row>
    <row r="30" spans="1:3" x14ac:dyDescent="0.25">
      <c r="A30" s="8"/>
      <c r="B30" t="s">
        <v>169</v>
      </c>
      <c r="C30" s="7"/>
    </row>
    <row r="31" spans="1:3" x14ac:dyDescent="0.25">
      <c r="A31" s="8">
        <v>18</v>
      </c>
      <c r="B31" t="s">
        <v>172</v>
      </c>
      <c r="C31" s="7">
        <v>43613</v>
      </c>
    </row>
    <row r="32" spans="1:3" x14ac:dyDescent="0.25">
      <c r="A32" s="8"/>
      <c r="B32" t="s">
        <v>174</v>
      </c>
      <c r="C32" s="7"/>
    </row>
    <row r="33" spans="1:3" x14ac:dyDescent="0.25">
      <c r="A33" s="8">
        <v>19</v>
      </c>
      <c r="B33" t="s">
        <v>180</v>
      </c>
      <c r="C33" s="7">
        <v>43630</v>
      </c>
    </row>
    <row r="34" spans="1:3" x14ac:dyDescent="0.25">
      <c r="A34" s="8"/>
      <c r="B34" t="s">
        <v>177</v>
      </c>
      <c r="C34" s="7"/>
    </row>
    <row r="35" spans="1:3" x14ac:dyDescent="0.25">
      <c r="A35" s="8">
        <v>20</v>
      </c>
      <c r="B35" t="s">
        <v>181</v>
      </c>
      <c r="C35" s="7">
        <v>43633</v>
      </c>
    </row>
    <row r="36" spans="1:3" x14ac:dyDescent="0.25">
      <c r="A36" s="8">
        <v>21</v>
      </c>
      <c r="B36" t="s">
        <v>182</v>
      </c>
      <c r="C36" s="7">
        <v>43676</v>
      </c>
    </row>
    <row r="37" spans="1:3" x14ac:dyDescent="0.25">
      <c r="A37" s="8"/>
      <c r="B37" t="s">
        <v>185</v>
      </c>
      <c r="C37" s="7"/>
    </row>
    <row r="38" spans="1:3" x14ac:dyDescent="0.25">
      <c r="A38" s="8"/>
      <c r="B38" t="s">
        <v>186</v>
      </c>
      <c r="C38" s="7"/>
    </row>
    <row r="39" spans="1:3" x14ac:dyDescent="0.25">
      <c r="A39" s="8"/>
      <c r="B39" t="s">
        <v>204</v>
      </c>
      <c r="C39" s="7"/>
    </row>
    <row r="40" spans="1:3" x14ac:dyDescent="0.25">
      <c r="A40" s="8"/>
      <c r="B40" t="s">
        <v>205</v>
      </c>
      <c r="C40" s="7"/>
    </row>
    <row r="41" spans="1:3" x14ac:dyDescent="0.25">
      <c r="A41" s="8"/>
      <c r="B41" t="s">
        <v>232</v>
      </c>
      <c r="C41" s="7"/>
    </row>
    <row r="42" spans="1:3" x14ac:dyDescent="0.25">
      <c r="A42" s="8"/>
      <c r="B42" t="s">
        <v>233</v>
      </c>
      <c r="C42" s="7"/>
    </row>
    <row r="43" spans="1:3" x14ac:dyDescent="0.25">
      <c r="A43" s="8">
        <v>22</v>
      </c>
      <c r="B43" t="s">
        <v>234</v>
      </c>
      <c r="C43" s="7">
        <v>43707</v>
      </c>
    </row>
    <row r="44" spans="1:3" x14ac:dyDescent="0.25">
      <c r="A44" s="8"/>
      <c r="B44" t="s">
        <v>257</v>
      </c>
      <c r="C44" s="7"/>
    </row>
    <row r="45" spans="1:3" x14ac:dyDescent="0.25">
      <c r="A45" s="8"/>
      <c r="B45" t="s">
        <v>241</v>
      </c>
      <c r="C45" s="7"/>
    </row>
    <row r="46" spans="1:3" x14ac:dyDescent="0.25">
      <c r="A46" s="8">
        <v>23</v>
      </c>
      <c r="B46" t="s">
        <v>250</v>
      </c>
      <c r="C46" s="7">
        <v>43753</v>
      </c>
    </row>
    <row r="47" spans="1:3" x14ac:dyDescent="0.25">
      <c r="A47" s="8"/>
      <c r="B47" t="s">
        <v>251</v>
      </c>
      <c r="C47" s="7"/>
    </row>
    <row r="48" spans="1:3" x14ac:dyDescent="0.25">
      <c r="A48" s="8">
        <v>24</v>
      </c>
      <c r="B48" t="s">
        <v>252</v>
      </c>
      <c r="C48" s="7">
        <v>43780</v>
      </c>
    </row>
    <row r="49" spans="1:3" x14ac:dyDescent="0.25">
      <c r="A49" s="8"/>
      <c r="B49" t="s">
        <v>254</v>
      </c>
      <c r="C49" s="7"/>
    </row>
    <row r="50" spans="1:3" x14ac:dyDescent="0.25">
      <c r="A50" s="8">
        <v>25</v>
      </c>
      <c r="B50" t="s">
        <v>260</v>
      </c>
      <c r="C50" s="7">
        <v>43788</v>
      </c>
    </row>
    <row r="51" spans="1:3" x14ac:dyDescent="0.25">
      <c r="A51" s="8"/>
      <c r="B51" t="s">
        <v>258</v>
      </c>
      <c r="C51" s="7"/>
    </row>
    <row r="52" spans="1:3" x14ac:dyDescent="0.25">
      <c r="A52" s="8">
        <v>26</v>
      </c>
      <c r="B52" t="s">
        <v>261</v>
      </c>
      <c r="C52" s="7">
        <v>43819</v>
      </c>
    </row>
    <row r="53" spans="1:3" x14ac:dyDescent="0.25">
      <c r="A53" s="8"/>
      <c r="B53" t="s">
        <v>262</v>
      </c>
      <c r="C53" s="7"/>
    </row>
    <row r="54" spans="1:3" x14ac:dyDescent="0.25">
      <c r="A54" s="8">
        <v>27</v>
      </c>
      <c r="B54" t="s">
        <v>263</v>
      </c>
      <c r="C54" s="7">
        <v>43879</v>
      </c>
    </row>
    <row r="55" spans="1:3" x14ac:dyDescent="0.25">
      <c r="A55" s="8"/>
      <c r="B55" t="s">
        <v>264</v>
      </c>
      <c r="C55" s="7"/>
    </row>
    <row r="56" spans="1:3" x14ac:dyDescent="0.25">
      <c r="A56" s="8">
        <v>28</v>
      </c>
      <c r="B56" t="s">
        <v>268</v>
      </c>
      <c r="C56" s="7">
        <v>43942</v>
      </c>
    </row>
    <row r="57" spans="1:3" x14ac:dyDescent="0.25">
      <c r="A57" s="8">
        <v>29</v>
      </c>
      <c r="B57" t="s">
        <v>269</v>
      </c>
      <c r="C57" s="7">
        <v>43977</v>
      </c>
    </row>
    <row r="58" spans="1:3" x14ac:dyDescent="0.25">
      <c r="A58" s="8"/>
      <c r="B58" s="12" t="s">
        <v>273</v>
      </c>
      <c r="C58" s="7"/>
    </row>
    <row r="59" spans="1:3" x14ac:dyDescent="0.25">
      <c r="A59" s="8">
        <v>30</v>
      </c>
      <c r="B59" t="s">
        <v>274</v>
      </c>
      <c r="C59" s="7">
        <v>44134</v>
      </c>
    </row>
    <row r="60" spans="1:3" x14ac:dyDescent="0.25">
      <c r="A60" s="8"/>
      <c r="B60" t="s">
        <v>277</v>
      </c>
      <c r="C60" s="7"/>
    </row>
    <row r="61" spans="1:3" x14ac:dyDescent="0.25">
      <c r="A61" s="8">
        <v>31</v>
      </c>
      <c r="B61" t="s">
        <v>288</v>
      </c>
      <c r="C61" s="7">
        <v>44210</v>
      </c>
    </row>
    <row r="62" spans="1:3" x14ac:dyDescent="0.25">
      <c r="A62" s="8"/>
      <c r="B62" t="s">
        <v>289</v>
      </c>
      <c r="C62" s="7"/>
    </row>
    <row r="63" spans="1:3" x14ac:dyDescent="0.25">
      <c r="A63" s="8"/>
      <c r="B63" t="s">
        <v>295</v>
      </c>
      <c r="C63" s="7"/>
    </row>
    <row r="64" spans="1:3" x14ac:dyDescent="0.25">
      <c r="A64" s="8"/>
      <c r="B64" s="12" t="s">
        <v>290</v>
      </c>
      <c r="C64" s="7"/>
    </row>
    <row r="65" spans="1:3" x14ac:dyDescent="0.25">
      <c r="A65" s="8"/>
      <c r="B65" s="12" t="s">
        <v>291</v>
      </c>
      <c r="C65" s="7"/>
    </row>
    <row r="66" spans="1:3" x14ac:dyDescent="0.25">
      <c r="A66" s="8"/>
      <c r="B66" t="s">
        <v>296</v>
      </c>
      <c r="C66" s="7"/>
    </row>
    <row r="67" spans="1:3" x14ac:dyDescent="0.25">
      <c r="A67" s="8">
        <v>32</v>
      </c>
      <c r="B67" t="s">
        <v>298</v>
      </c>
      <c r="C67" s="7">
        <v>44286</v>
      </c>
    </row>
    <row r="68" spans="1:3" x14ac:dyDescent="0.25">
      <c r="A68" s="8">
        <v>33</v>
      </c>
      <c r="B68" s="12" t="s">
        <v>299</v>
      </c>
      <c r="C68" s="7">
        <v>44316</v>
      </c>
    </row>
    <row r="69" spans="1:3" x14ac:dyDescent="0.25">
      <c r="A69" s="8">
        <v>34</v>
      </c>
      <c r="B69" s="12" t="s">
        <v>301</v>
      </c>
      <c r="C69" s="7">
        <v>44420</v>
      </c>
    </row>
    <row r="70" spans="1:3" x14ac:dyDescent="0.25">
      <c r="A70" s="8">
        <v>35</v>
      </c>
      <c r="B70" s="12" t="s">
        <v>304</v>
      </c>
      <c r="C70" s="7">
        <v>44453</v>
      </c>
    </row>
    <row r="71" spans="1:3" x14ac:dyDescent="0.25">
      <c r="A71" s="8"/>
      <c r="B71" s="12" t="s">
        <v>314</v>
      </c>
      <c r="C71" s="7"/>
    </row>
    <row r="72" spans="1:3" x14ac:dyDescent="0.25">
      <c r="A72" s="8"/>
      <c r="B72" s="12" t="s">
        <v>315</v>
      </c>
      <c r="C72" s="7"/>
    </row>
    <row r="73" spans="1:3" x14ac:dyDescent="0.25">
      <c r="A73" s="8">
        <v>36</v>
      </c>
      <c r="B73" t="s">
        <v>318</v>
      </c>
      <c r="C73" s="7">
        <v>44573</v>
      </c>
    </row>
    <row r="74" spans="1:3" x14ac:dyDescent="0.25">
      <c r="A74" s="8"/>
      <c r="B74" t="s">
        <v>316</v>
      </c>
      <c r="C74" s="7"/>
    </row>
    <row r="75" spans="1:3" x14ac:dyDescent="0.25">
      <c r="A75" s="8"/>
      <c r="B75" t="s">
        <v>317</v>
      </c>
      <c r="C75" s="7"/>
    </row>
    <row r="76" spans="1:3" x14ac:dyDescent="0.25">
      <c r="A76" s="8">
        <v>37</v>
      </c>
      <c r="B76" t="s">
        <v>326</v>
      </c>
      <c r="C76" s="7">
        <v>44596</v>
      </c>
    </row>
    <row r="77" spans="1:3" x14ac:dyDescent="0.25">
      <c r="A77" s="8">
        <v>38</v>
      </c>
      <c r="B77" t="s">
        <v>328</v>
      </c>
      <c r="C77" s="7">
        <v>44634</v>
      </c>
    </row>
    <row r="78" spans="1:3" x14ac:dyDescent="0.25">
      <c r="A78" s="8"/>
      <c r="B78" s="12" t="s">
        <v>327</v>
      </c>
      <c r="C78" s="7"/>
    </row>
    <row r="79" spans="1:3" x14ac:dyDescent="0.25">
      <c r="A79" s="8">
        <v>39</v>
      </c>
      <c r="B79" s="12" t="s">
        <v>330</v>
      </c>
      <c r="C79" s="7">
        <v>44655</v>
      </c>
    </row>
    <row r="80" spans="1:3" x14ac:dyDescent="0.25">
      <c r="A80" s="8"/>
      <c r="B80" t="s">
        <v>333</v>
      </c>
      <c r="C80" s="7"/>
    </row>
    <row r="81" spans="1:3" x14ac:dyDescent="0.25">
      <c r="A81" s="8"/>
      <c r="B81" t="s">
        <v>335</v>
      </c>
      <c r="C81" s="7"/>
    </row>
    <row r="82" spans="1:3" x14ac:dyDescent="0.25">
      <c r="A82" s="8"/>
      <c r="B82" t="s">
        <v>336</v>
      </c>
      <c r="C82" s="7"/>
    </row>
    <row r="83" spans="1:3" x14ac:dyDescent="0.25">
      <c r="A83" s="8">
        <v>40</v>
      </c>
      <c r="B83" t="s">
        <v>346</v>
      </c>
      <c r="C83" s="7">
        <v>44701</v>
      </c>
    </row>
    <row r="84" spans="1:3" x14ac:dyDescent="0.25">
      <c r="A84" s="8">
        <v>41</v>
      </c>
      <c r="B84" t="s">
        <v>347</v>
      </c>
      <c r="C84" s="7">
        <v>44721</v>
      </c>
    </row>
    <row r="85" spans="1:3" x14ac:dyDescent="0.25">
      <c r="A85" s="8"/>
      <c r="B85" t="s">
        <v>348</v>
      </c>
      <c r="C85" s="7"/>
    </row>
    <row r="86" spans="1:3" x14ac:dyDescent="0.25">
      <c r="A86" s="8"/>
      <c r="B86" t="s">
        <v>349</v>
      </c>
      <c r="C86" s="7"/>
    </row>
    <row r="87" spans="1:3" x14ac:dyDescent="0.25">
      <c r="A87" s="8"/>
      <c r="B87" t="s">
        <v>350</v>
      </c>
      <c r="C87" s="7"/>
    </row>
    <row r="88" spans="1:3" x14ac:dyDescent="0.25">
      <c r="A88" s="8"/>
      <c r="B88" t="s">
        <v>352</v>
      </c>
      <c r="C88" s="7"/>
    </row>
    <row r="89" spans="1:3" x14ac:dyDescent="0.25">
      <c r="A89" s="8">
        <v>42</v>
      </c>
      <c r="B89" t="s">
        <v>356</v>
      </c>
      <c r="C89" s="7">
        <v>44788</v>
      </c>
    </row>
    <row r="90" spans="1:3" x14ac:dyDescent="0.25">
      <c r="A90" s="8"/>
      <c r="B90" t="s">
        <v>357</v>
      </c>
      <c r="C90" s="7"/>
    </row>
    <row r="91" spans="1:3" x14ac:dyDescent="0.25">
      <c r="A91" s="8"/>
      <c r="B91" t="s">
        <v>358</v>
      </c>
      <c r="C91" s="7"/>
    </row>
    <row r="92" spans="1:3" x14ac:dyDescent="0.25">
      <c r="A92" s="8"/>
      <c r="B92" t="s">
        <v>361</v>
      </c>
      <c r="C92" s="7"/>
    </row>
    <row r="93" spans="1:3" x14ac:dyDescent="0.25">
      <c r="A93" s="8">
        <v>43</v>
      </c>
      <c r="B93" t="s">
        <v>367</v>
      </c>
      <c r="C93" s="7">
        <v>44972</v>
      </c>
    </row>
    <row r="94" spans="1:3" x14ac:dyDescent="0.25">
      <c r="A94" s="8"/>
      <c r="B94" t="s">
        <v>368</v>
      </c>
      <c r="C94" s="7"/>
    </row>
    <row r="95" spans="1:3" x14ac:dyDescent="0.25">
      <c r="A95" s="8"/>
      <c r="B95" t="s">
        <v>369</v>
      </c>
      <c r="C95" s="7"/>
    </row>
    <row r="96" spans="1:3" x14ac:dyDescent="0.25">
      <c r="A96" s="8"/>
      <c r="B96" t="s">
        <v>76</v>
      </c>
      <c r="C96" s="7"/>
    </row>
    <row r="97" spans="1:3" x14ac:dyDescent="0.25">
      <c r="A97" s="8">
        <v>44</v>
      </c>
      <c r="B97" t="s">
        <v>439</v>
      </c>
      <c r="C97" s="7">
        <v>44985</v>
      </c>
    </row>
    <row r="98" spans="1:3" x14ac:dyDescent="0.25">
      <c r="A98" s="8"/>
      <c r="B98" t="s">
        <v>441</v>
      </c>
      <c r="C98" s="7"/>
    </row>
    <row r="99" spans="1:3" x14ac:dyDescent="0.25">
      <c r="A99" s="8"/>
      <c r="B99" t="s">
        <v>442</v>
      </c>
      <c r="C99" s="7"/>
    </row>
    <row r="100" spans="1:3" x14ac:dyDescent="0.25">
      <c r="A100" s="8">
        <v>45</v>
      </c>
      <c r="B100" t="s">
        <v>443</v>
      </c>
      <c r="C100" s="7">
        <v>45034</v>
      </c>
    </row>
    <row r="101" spans="1:3" x14ac:dyDescent="0.25">
      <c r="A101" s="8"/>
      <c r="B101" t="s">
        <v>447</v>
      </c>
      <c r="C101" s="7"/>
    </row>
    <row r="102" spans="1:3" x14ac:dyDescent="0.25">
      <c r="A102" s="8"/>
      <c r="B102" t="s">
        <v>450</v>
      </c>
      <c r="C102" s="7"/>
    </row>
    <row r="103" spans="1:3" x14ac:dyDescent="0.25">
      <c r="A103" s="8"/>
      <c r="B103" t="s">
        <v>449</v>
      </c>
      <c r="C103" s="7"/>
    </row>
    <row r="104" spans="1:3" x14ac:dyDescent="0.25">
      <c r="A104" s="8">
        <v>46</v>
      </c>
      <c r="B104" t="s">
        <v>470</v>
      </c>
      <c r="C104" s="7">
        <v>45082</v>
      </c>
    </row>
    <row r="105" spans="1:3" x14ac:dyDescent="0.25">
      <c r="A105" s="8"/>
      <c r="B105" t="s">
        <v>452</v>
      </c>
      <c r="C105" s="7"/>
    </row>
    <row r="106" spans="1:3" x14ac:dyDescent="0.25">
      <c r="A106" s="8">
        <v>47</v>
      </c>
      <c r="B106" s="62" t="s">
        <v>458</v>
      </c>
      <c r="C106" s="7">
        <v>45216</v>
      </c>
    </row>
    <row r="107" spans="1:3" x14ac:dyDescent="0.25">
      <c r="A107" s="8">
        <v>48</v>
      </c>
      <c r="B107" t="s">
        <v>468</v>
      </c>
      <c r="C107" s="7">
        <v>45300</v>
      </c>
    </row>
    <row r="108" spans="1:3" x14ac:dyDescent="0.25">
      <c r="A108" s="8"/>
      <c r="B108" t="s">
        <v>469</v>
      </c>
      <c r="C108" s="7"/>
    </row>
    <row r="109" spans="1:3" x14ac:dyDescent="0.25">
      <c r="A109" s="8">
        <v>49</v>
      </c>
      <c r="B109" t="s">
        <v>471</v>
      </c>
      <c r="C109" s="7">
        <v>45359</v>
      </c>
    </row>
    <row r="110" spans="1:3" x14ac:dyDescent="0.25">
      <c r="A110" s="8"/>
      <c r="B110" t="s">
        <v>472</v>
      </c>
      <c r="C110" s="7"/>
    </row>
    <row r="111" spans="1:3" x14ac:dyDescent="0.25">
      <c r="A111" s="8"/>
      <c r="C111" s="7"/>
    </row>
    <row r="112" spans="1:3" x14ac:dyDescent="0.25">
      <c r="A112" s="8"/>
      <c r="C112" s="7"/>
    </row>
    <row r="113" spans="1:3" x14ac:dyDescent="0.25">
      <c r="A113" s="8"/>
      <c r="C113" s="7"/>
    </row>
    <row r="114" spans="1:3" x14ac:dyDescent="0.25">
      <c r="A114" s="8"/>
      <c r="C114" s="7"/>
    </row>
    <row r="115" spans="1:3" x14ac:dyDescent="0.25">
      <c r="A115" s="8"/>
      <c r="C115" s="7"/>
    </row>
    <row r="116" spans="1:3" x14ac:dyDescent="0.25">
      <c r="A116" s="8"/>
      <c r="C116" s="7"/>
    </row>
    <row r="117" spans="1:3" x14ac:dyDescent="0.25">
      <c r="A117" s="8"/>
      <c r="C117" s="7"/>
    </row>
    <row r="118" spans="1:3" x14ac:dyDescent="0.25">
      <c r="A118" s="8"/>
      <c r="C118" s="7"/>
    </row>
    <row r="119" spans="1:3" x14ac:dyDescent="0.25">
      <c r="A119" s="8"/>
      <c r="C119" s="7"/>
    </row>
    <row r="120" spans="1:3" x14ac:dyDescent="0.25">
      <c r="A120" s="8"/>
      <c r="C120" s="7"/>
    </row>
    <row r="121" spans="1:3" x14ac:dyDescent="0.25">
      <c r="A121" s="8"/>
      <c r="C121" s="7"/>
    </row>
    <row r="122" spans="1:3" x14ac:dyDescent="0.25">
      <c r="A122" s="8"/>
      <c r="C122" s="7"/>
    </row>
    <row r="123" spans="1:3" x14ac:dyDescent="0.25">
      <c r="A123" s="8"/>
      <c r="C123" s="7"/>
    </row>
  </sheetData>
  <sheetProtection algorithmName="SHA-512" hashValue="SruNSR6Hafn3EMCVpApnc/Lr26vNJ5aHMc7evxIyZwjhAkXQATZMPmBCyWYPu48BubCyDNU8E611rYU+eOyh3g==" saltValue="dVbRgWclcs6mOHuQvv58tQ==" spinCount="100000" sheet="1" objects="1" scenarios="1"/>
  <phoneticPr fontId="15" type="noConversion"/>
  <pageMargins left="0.7" right="0.7" top="0.75" bottom="0.75" header="0.3" footer="0.3"/>
  <pageSetup orientation="portrait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W62"/>
  <sheetViews>
    <sheetView zoomScale="85" zoomScaleNormal="85" zoomScalePageLayoutView="9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B2" sqref="B2"/>
    </sheetView>
  </sheetViews>
  <sheetFormatPr defaultColWidth="8.85546875" defaultRowHeight="15" x14ac:dyDescent="0.25"/>
  <cols>
    <col min="1" max="1" width="3.140625" bestFit="1" customWidth="1"/>
    <col min="2" max="2" width="21.85546875" bestFit="1" customWidth="1"/>
    <col min="3" max="3" width="28.28515625" bestFit="1" customWidth="1"/>
    <col min="4" max="4" width="14.140625" bestFit="1" customWidth="1"/>
    <col min="5" max="5" width="16.28515625" bestFit="1" customWidth="1"/>
    <col min="6" max="6" width="15.5703125" bestFit="1" customWidth="1"/>
    <col min="7" max="7" width="20.140625" bestFit="1" customWidth="1"/>
    <col min="8" max="8" width="13.7109375" bestFit="1" customWidth="1"/>
    <col min="9" max="9" width="11.7109375" bestFit="1" customWidth="1"/>
    <col min="10" max="10" width="17" bestFit="1" customWidth="1"/>
    <col min="11" max="11" width="16.140625" bestFit="1" customWidth="1"/>
    <col min="12" max="12" width="21.140625" bestFit="1" customWidth="1"/>
    <col min="13" max="13" width="20" bestFit="1" customWidth="1"/>
    <col min="14" max="14" width="25.28515625" bestFit="1" customWidth="1"/>
    <col min="15" max="15" width="15.5703125" bestFit="1" customWidth="1"/>
    <col min="16" max="16" width="14.7109375" bestFit="1" customWidth="1"/>
    <col min="17" max="17" width="25.85546875" bestFit="1" customWidth="1"/>
    <col min="18" max="18" width="19.42578125" bestFit="1" customWidth="1"/>
    <col min="19" max="19" width="18.140625" bestFit="1" customWidth="1"/>
    <col min="20" max="20" width="19.42578125" bestFit="1" customWidth="1"/>
    <col min="21" max="21" width="18.85546875" bestFit="1" customWidth="1"/>
    <col min="22" max="23" width="15.5703125" bestFit="1" customWidth="1"/>
    <col min="24" max="24" width="20.140625" bestFit="1" customWidth="1"/>
    <col min="25" max="25" width="14.5703125" bestFit="1" customWidth="1"/>
    <col min="26" max="26" width="30.5703125" bestFit="1" customWidth="1"/>
    <col min="27" max="27" width="20.7109375" bestFit="1" customWidth="1"/>
    <col min="28" max="28" width="18.5703125" style="69" bestFit="1" customWidth="1"/>
    <col min="29" max="29" width="13.5703125" bestFit="1" customWidth="1"/>
    <col min="30" max="30" width="12.28515625" bestFit="1" customWidth="1"/>
    <col min="31" max="31" width="12.85546875" bestFit="1" customWidth="1"/>
    <col min="32" max="32" width="13.5703125" customWidth="1"/>
    <col min="33" max="33" width="14.28515625" bestFit="1" customWidth="1"/>
    <col min="34" max="34" width="18" bestFit="1" customWidth="1"/>
    <col min="35" max="35" width="107.140625" style="53" bestFit="1" customWidth="1"/>
    <col min="36" max="36" width="199.5703125" style="53" bestFit="1" customWidth="1"/>
    <col min="37" max="37" width="78.28515625" style="53" bestFit="1" customWidth="1"/>
    <col min="38" max="38" width="130.28515625" style="53" bestFit="1" customWidth="1"/>
    <col min="39" max="39" width="133.7109375" style="53" bestFit="1" customWidth="1"/>
    <col min="40" max="40" width="65.7109375" style="53" bestFit="1" customWidth="1"/>
    <col min="41" max="41" width="61.7109375" style="53" bestFit="1" customWidth="1"/>
    <col min="42" max="42" width="47.28515625" style="53" bestFit="1" customWidth="1"/>
    <col min="43" max="43" width="76.42578125" style="53" bestFit="1" customWidth="1"/>
    <col min="44" max="44" width="78" style="53" bestFit="1" customWidth="1"/>
    <col min="45" max="45" width="76.5703125" style="53" bestFit="1" customWidth="1"/>
    <col min="46" max="46" width="87" bestFit="1" customWidth="1"/>
    <col min="47" max="47" width="18" bestFit="1" customWidth="1"/>
    <col min="48" max="48" width="19.28515625" bestFit="1" customWidth="1"/>
    <col min="49" max="49" width="28.28515625" bestFit="1" customWidth="1"/>
  </cols>
  <sheetData>
    <row r="1" spans="1:49" ht="15.75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64"/>
      <c r="AC1" s="4"/>
      <c r="AD1" s="4"/>
      <c r="AE1" s="4"/>
      <c r="AF1" s="4"/>
      <c r="AG1" s="4"/>
      <c r="AH1" s="4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"/>
      <c r="AU1" s="4"/>
      <c r="AV1" s="4"/>
      <c r="AW1" s="4"/>
    </row>
    <row r="2" spans="1:49" ht="39" thickBot="1" x14ac:dyDescent="0.3">
      <c r="A2" s="4"/>
      <c r="B2" s="13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 t="s">
        <v>275</v>
      </c>
      <c r="H2" s="14" t="s">
        <v>235</v>
      </c>
      <c r="I2" s="14" t="s">
        <v>15</v>
      </c>
      <c r="J2" s="14" t="s">
        <v>171</v>
      </c>
      <c r="K2" s="14" t="s">
        <v>73</v>
      </c>
      <c r="L2" s="15" t="s">
        <v>35</v>
      </c>
      <c r="M2" s="14" t="s">
        <v>36</v>
      </c>
      <c r="N2" s="15" t="s">
        <v>37</v>
      </c>
      <c r="O2" s="14" t="s">
        <v>38</v>
      </c>
      <c r="P2" s="15" t="s">
        <v>39</v>
      </c>
      <c r="Q2" s="14" t="s">
        <v>300</v>
      </c>
      <c r="R2" s="15" t="s">
        <v>40</v>
      </c>
      <c r="S2" s="14" t="s">
        <v>41</v>
      </c>
      <c r="T2" s="16" t="s">
        <v>46</v>
      </c>
      <c r="U2" s="15" t="s">
        <v>47</v>
      </c>
      <c r="V2" s="14" t="s">
        <v>48</v>
      </c>
      <c r="W2" s="15" t="s">
        <v>49</v>
      </c>
      <c r="X2" s="14" t="s">
        <v>50</v>
      </c>
      <c r="Y2" s="15" t="s">
        <v>51</v>
      </c>
      <c r="Z2" s="14" t="s">
        <v>150</v>
      </c>
      <c r="AA2" s="14" t="s">
        <v>52</v>
      </c>
      <c r="AB2" s="65" t="s">
        <v>45</v>
      </c>
      <c r="AC2" s="15" t="s">
        <v>42</v>
      </c>
      <c r="AD2" s="14" t="s">
        <v>43</v>
      </c>
      <c r="AE2" s="15" t="s">
        <v>44</v>
      </c>
      <c r="AF2" s="13" t="s">
        <v>440</v>
      </c>
      <c r="AG2" s="13" t="s">
        <v>183</v>
      </c>
      <c r="AH2" s="13" t="s">
        <v>265</v>
      </c>
      <c r="AI2" s="49" t="s">
        <v>23</v>
      </c>
      <c r="AJ2" s="50" t="s">
        <v>29</v>
      </c>
      <c r="AK2" s="51" t="s">
        <v>28</v>
      </c>
      <c r="AL2" s="50" t="s">
        <v>27</v>
      </c>
      <c r="AM2" s="51" t="s">
        <v>26</v>
      </c>
      <c r="AN2" s="51" t="s">
        <v>427</v>
      </c>
      <c r="AO2" s="51" t="s">
        <v>428</v>
      </c>
      <c r="AP2" s="51" t="s">
        <v>429</v>
      </c>
      <c r="AQ2" s="50" t="s">
        <v>25</v>
      </c>
      <c r="AR2" s="51" t="s">
        <v>24</v>
      </c>
      <c r="AS2" s="51" t="s">
        <v>53</v>
      </c>
      <c r="AT2" s="14" t="s">
        <v>17</v>
      </c>
      <c r="AU2" s="40" t="s">
        <v>244</v>
      </c>
      <c r="AV2" s="41" t="s">
        <v>245</v>
      </c>
      <c r="AW2" s="42" t="s">
        <v>246</v>
      </c>
    </row>
    <row r="3" spans="1:49" s="71" customFormat="1" ht="15" customHeight="1" x14ac:dyDescent="0.2">
      <c r="A3" s="70">
        <f t="shared" ref="A3" si="0">ROW(B3)-2</f>
        <v>1</v>
      </c>
      <c r="B3" s="18" t="s">
        <v>161</v>
      </c>
      <c r="C3" s="18" t="s">
        <v>416</v>
      </c>
      <c r="D3" s="18" t="s">
        <v>6</v>
      </c>
      <c r="E3" s="18" t="s">
        <v>445</v>
      </c>
      <c r="F3" s="59">
        <v>191682034206</v>
      </c>
      <c r="G3" s="55">
        <v>45034</v>
      </c>
      <c r="H3" s="34" t="s">
        <v>236</v>
      </c>
      <c r="I3" s="32">
        <v>224</v>
      </c>
      <c r="J3" s="32">
        <v>224</v>
      </c>
      <c r="K3" s="32"/>
      <c r="L3" s="18">
        <v>254</v>
      </c>
      <c r="M3" s="76">
        <f>ROUND((SUM(((AC3-O3)/2)/AD3)*100),)</f>
        <v>70</v>
      </c>
      <c r="N3" s="18" t="s">
        <v>5</v>
      </c>
      <c r="O3" s="18">
        <v>14</v>
      </c>
      <c r="P3" s="18">
        <v>87</v>
      </c>
      <c r="Q3" s="18">
        <v>1200</v>
      </c>
      <c r="R3" s="18" t="s">
        <v>418</v>
      </c>
      <c r="S3" s="18" t="s">
        <v>259</v>
      </c>
      <c r="T3" s="18" t="s">
        <v>1</v>
      </c>
      <c r="U3" s="18">
        <v>18</v>
      </c>
      <c r="V3" s="18">
        <v>36</v>
      </c>
      <c r="W3" s="18">
        <v>28</v>
      </c>
      <c r="X3" s="18">
        <v>6</v>
      </c>
      <c r="Y3" s="18">
        <v>8.5</v>
      </c>
      <c r="Z3" s="18" t="s">
        <v>153</v>
      </c>
      <c r="AA3" s="18" t="s">
        <v>0</v>
      </c>
      <c r="AB3" s="66">
        <v>31.31</v>
      </c>
      <c r="AC3" s="18">
        <v>28</v>
      </c>
      <c r="AD3" s="18">
        <v>10</v>
      </c>
      <c r="AE3" s="18">
        <v>28</v>
      </c>
      <c r="AF3" s="75">
        <f t="shared" ref="AF3:AF9" si="1">SUM(((AC3*25.4)*((AD3*0.7)*25.4)*(AE3*25.4))/1000000000)</f>
        <v>8.9932207231999975E-2</v>
      </c>
      <c r="AG3" s="20" t="s">
        <v>309</v>
      </c>
      <c r="AH3" s="20" t="s">
        <v>267</v>
      </c>
      <c r="AI3" s="52" t="s">
        <v>446</v>
      </c>
      <c r="AJ3" s="52" t="s">
        <v>453</v>
      </c>
      <c r="AK3" s="52" t="s">
        <v>454</v>
      </c>
      <c r="AL3" s="52" t="s">
        <v>455</v>
      </c>
      <c r="AM3" s="52" t="s">
        <v>456</v>
      </c>
      <c r="AN3" s="52" t="s">
        <v>457</v>
      </c>
      <c r="AO3" s="52"/>
      <c r="AP3" s="52"/>
      <c r="AQ3" s="54"/>
      <c r="AR3" s="54"/>
      <c r="AS3" s="54"/>
      <c r="AT3" s="21" t="str">
        <f t="shared" ref="AT3:AT9" si="2">CONCATENATE(B3,", ",C3,", ",AC3,"x",AD3,IF(N3="RADIAL", "R", "-"),O3,IF(C3="DESERT SERIES (DS)",CONCATENATE(", ",RIGHT(E3,2)," DUROMETER TREAD COMPOUND ",),""), IF($Z3="N/A", "", CONCATENATE(", ", $Z3)))</f>
        <v>TENSOR TIRE, REGULATOR 2, 28x10-14</v>
      </c>
      <c r="AU3" s="72" t="s">
        <v>247</v>
      </c>
      <c r="AV3" s="72" t="s">
        <v>249</v>
      </c>
      <c r="AW3" s="72" t="s">
        <v>416</v>
      </c>
    </row>
    <row r="4" spans="1:49" s="71" customFormat="1" ht="15" customHeight="1" x14ac:dyDescent="0.2">
      <c r="A4" s="70">
        <f t="shared" ref="A4:A38" si="3">ROW(B4)-2</f>
        <v>2</v>
      </c>
      <c r="B4" s="18" t="s">
        <v>161</v>
      </c>
      <c r="C4" s="18" t="s">
        <v>416</v>
      </c>
      <c r="D4" s="18" t="s">
        <v>6</v>
      </c>
      <c r="E4" s="18" t="s">
        <v>421</v>
      </c>
      <c r="F4" s="59">
        <v>191682034022</v>
      </c>
      <c r="G4" s="55">
        <v>44985</v>
      </c>
      <c r="H4" s="34" t="s">
        <v>236</v>
      </c>
      <c r="I4" s="32">
        <v>239</v>
      </c>
      <c r="J4" s="32">
        <v>239</v>
      </c>
      <c r="K4" s="32"/>
      <c r="L4" s="18">
        <v>254</v>
      </c>
      <c r="M4" s="76">
        <f>ROUND((SUM(((AC4-O4)/2)/AD4)*100),)</f>
        <v>80</v>
      </c>
      <c r="N4" s="18" t="s">
        <v>5</v>
      </c>
      <c r="O4" s="18">
        <v>14</v>
      </c>
      <c r="P4" s="18">
        <v>87</v>
      </c>
      <c r="Q4" s="18">
        <v>1200</v>
      </c>
      <c r="R4" s="18" t="s">
        <v>418</v>
      </c>
      <c r="S4" s="18" t="s">
        <v>259</v>
      </c>
      <c r="T4" s="18" t="s">
        <v>1</v>
      </c>
      <c r="U4" s="18">
        <v>18</v>
      </c>
      <c r="V4" s="18">
        <v>36</v>
      </c>
      <c r="W4" s="18">
        <v>30</v>
      </c>
      <c r="X4" s="18">
        <v>6</v>
      </c>
      <c r="Y4" s="18">
        <v>8.5</v>
      </c>
      <c r="Z4" s="18" t="s">
        <v>153</v>
      </c>
      <c r="AA4" s="18" t="s">
        <v>0</v>
      </c>
      <c r="AB4" s="66">
        <v>33.1</v>
      </c>
      <c r="AC4" s="18">
        <v>30</v>
      </c>
      <c r="AD4" s="18">
        <v>10</v>
      </c>
      <c r="AE4" s="18">
        <v>30</v>
      </c>
      <c r="AF4" s="75">
        <f>SUM(((AC4*25.4)*((AD4*0.7)*25.4)*(AE4*25.4))/1000000000)</f>
        <v>0.10323850319999998</v>
      </c>
      <c r="AG4" s="20" t="s">
        <v>309</v>
      </c>
      <c r="AH4" s="20" t="s">
        <v>267</v>
      </c>
      <c r="AI4" s="52" t="s">
        <v>446</v>
      </c>
      <c r="AJ4" s="52" t="s">
        <v>453</v>
      </c>
      <c r="AK4" s="52" t="s">
        <v>454</v>
      </c>
      <c r="AL4" s="52" t="s">
        <v>455</v>
      </c>
      <c r="AM4" s="52" t="s">
        <v>456</v>
      </c>
      <c r="AN4" s="52" t="s">
        <v>457</v>
      </c>
      <c r="AO4" s="52"/>
      <c r="AP4" s="52"/>
      <c r="AQ4" s="54"/>
      <c r="AR4" s="54"/>
      <c r="AS4" s="54"/>
      <c r="AT4" s="21" t="str">
        <f t="shared" si="2"/>
        <v>TENSOR TIRE, REGULATOR 2, 30x10-14</v>
      </c>
      <c r="AU4" s="72" t="s">
        <v>247</v>
      </c>
      <c r="AV4" s="72" t="s">
        <v>249</v>
      </c>
      <c r="AW4" s="72" t="s">
        <v>416</v>
      </c>
    </row>
    <row r="5" spans="1:49" s="71" customFormat="1" ht="15" customHeight="1" x14ac:dyDescent="0.2">
      <c r="A5" s="70">
        <f t="shared" si="3"/>
        <v>3</v>
      </c>
      <c r="B5" s="18" t="s">
        <v>161</v>
      </c>
      <c r="C5" s="18" t="s">
        <v>416</v>
      </c>
      <c r="D5" s="18" t="s">
        <v>6</v>
      </c>
      <c r="E5" s="18" t="s">
        <v>459</v>
      </c>
      <c r="F5" s="59">
        <v>191682036385</v>
      </c>
      <c r="G5" s="55">
        <v>45216</v>
      </c>
      <c r="H5" s="34" t="s">
        <v>238</v>
      </c>
      <c r="I5" s="32">
        <v>299</v>
      </c>
      <c r="J5" s="32">
        <v>299</v>
      </c>
      <c r="K5" s="32"/>
      <c r="L5" s="18">
        <v>254</v>
      </c>
      <c r="M5" s="76">
        <f>ROUND((SUM(((AC5-O5)/2)/AD5)*100),)</f>
        <v>80</v>
      </c>
      <c r="N5" s="18" t="s">
        <v>5</v>
      </c>
      <c r="O5" s="18">
        <v>14</v>
      </c>
      <c r="P5" s="18">
        <v>87</v>
      </c>
      <c r="Q5" s="18">
        <v>1200</v>
      </c>
      <c r="R5" s="18" t="s">
        <v>418</v>
      </c>
      <c r="S5" s="18" t="s">
        <v>259</v>
      </c>
      <c r="T5" s="18" t="s">
        <v>1</v>
      </c>
      <c r="U5" s="18">
        <v>18</v>
      </c>
      <c r="V5" s="18">
        <v>36</v>
      </c>
      <c r="W5" s="18">
        <v>30</v>
      </c>
      <c r="X5" s="18">
        <v>6</v>
      </c>
      <c r="Y5" s="18">
        <v>8.5</v>
      </c>
      <c r="Z5" s="18" t="s">
        <v>153</v>
      </c>
      <c r="AA5" s="18" t="s">
        <v>0</v>
      </c>
      <c r="AB5" s="66">
        <v>39.24</v>
      </c>
      <c r="AC5" s="18">
        <v>30</v>
      </c>
      <c r="AD5" s="18">
        <v>10</v>
      </c>
      <c r="AE5" s="18">
        <v>30</v>
      </c>
      <c r="AF5" s="75">
        <f>SUM(((AC5*25.4)*((AD5*0.7)*25.4)*(AE5*25.4))/1000000000)</f>
        <v>0.10323850319999998</v>
      </c>
      <c r="AG5" s="20" t="s">
        <v>309</v>
      </c>
      <c r="AH5" s="20" t="s">
        <v>267</v>
      </c>
      <c r="AI5" s="52"/>
      <c r="AJ5" s="52"/>
      <c r="AK5" s="52"/>
      <c r="AL5" s="52"/>
      <c r="AM5" s="52"/>
      <c r="AN5" s="52"/>
      <c r="AO5" s="52"/>
      <c r="AP5" s="52"/>
      <c r="AQ5" s="54"/>
      <c r="AR5" s="54"/>
      <c r="AS5" s="54"/>
      <c r="AT5" s="21" t="s">
        <v>460</v>
      </c>
      <c r="AU5" s="72" t="s">
        <v>247</v>
      </c>
      <c r="AV5" s="72" t="s">
        <v>249</v>
      </c>
      <c r="AW5" s="72" t="s">
        <v>416</v>
      </c>
    </row>
    <row r="6" spans="1:49" s="71" customFormat="1" ht="15" customHeight="1" x14ac:dyDescent="0.2">
      <c r="A6" s="70">
        <f t="shared" si="3"/>
        <v>4</v>
      </c>
      <c r="B6" s="18" t="s">
        <v>161</v>
      </c>
      <c r="C6" s="18" t="s">
        <v>416</v>
      </c>
      <c r="D6" s="18" t="s">
        <v>6</v>
      </c>
      <c r="E6" s="18" t="s">
        <v>420</v>
      </c>
      <c r="F6" s="59">
        <v>191682034015</v>
      </c>
      <c r="G6" s="55">
        <v>44985</v>
      </c>
      <c r="H6" s="34" t="s">
        <v>236</v>
      </c>
      <c r="I6" s="32">
        <v>239</v>
      </c>
      <c r="J6" s="32">
        <v>239</v>
      </c>
      <c r="K6" s="32"/>
      <c r="L6" s="18">
        <v>254</v>
      </c>
      <c r="M6" s="76">
        <f>ROUND((SUM(((AC6-O6)/2)/AD6)*100),)</f>
        <v>75</v>
      </c>
      <c r="N6" s="18" t="s">
        <v>5</v>
      </c>
      <c r="O6" s="18">
        <v>15</v>
      </c>
      <c r="P6" s="18">
        <v>87</v>
      </c>
      <c r="Q6" s="18">
        <v>1200</v>
      </c>
      <c r="R6" s="18" t="s">
        <v>418</v>
      </c>
      <c r="S6" s="18" t="s">
        <v>259</v>
      </c>
      <c r="T6" s="18" t="s">
        <v>1</v>
      </c>
      <c r="U6" s="18">
        <v>18</v>
      </c>
      <c r="V6" s="18">
        <v>36</v>
      </c>
      <c r="W6" s="18">
        <v>30</v>
      </c>
      <c r="X6" s="18">
        <v>6</v>
      </c>
      <c r="Y6" s="18">
        <v>8.5</v>
      </c>
      <c r="Z6" s="18" t="s">
        <v>153</v>
      </c>
      <c r="AA6" s="18" t="s">
        <v>0</v>
      </c>
      <c r="AB6" s="66">
        <v>32.9</v>
      </c>
      <c r="AC6" s="18">
        <v>30</v>
      </c>
      <c r="AD6" s="18">
        <v>10</v>
      </c>
      <c r="AE6" s="18">
        <v>30</v>
      </c>
      <c r="AF6" s="75">
        <f>SUM(((AC6*25.4)*((AD6*0.7)*25.4)*(AE6*25.4))/1000000000)</f>
        <v>0.10323850319999998</v>
      </c>
      <c r="AG6" s="20" t="s">
        <v>309</v>
      </c>
      <c r="AH6" s="20" t="s">
        <v>267</v>
      </c>
      <c r="AI6" s="52" t="s">
        <v>446</v>
      </c>
      <c r="AJ6" s="52" t="s">
        <v>453</v>
      </c>
      <c r="AK6" s="52" t="s">
        <v>454</v>
      </c>
      <c r="AL6" s="52" t="s">
        <v>455</v>
      </c>
      <c r="AM6" s="52" t="s">
        <v>456</v>
      </c>
      <c r="AN6" s="52" t="s">
        <v>457</v>
      </c>
      <c r="AO6" s="52"/>
      <c r="AP6" s="52"/>
      <c r="AQ6" s="54"/>
      <c r="AR6" s="54"/>
      <c r="AS6" s="54"/>
      <c r="AT6" s="21" t="str">
        <f t="shared" si="2"/>
        <v>TENSOR TIRE, REGULATOR 2, 30x10-15</v>
      </c>
      <c r="AU6" s="72" t="s">
        <v>247</v>
      </c>
      <c r="AV6" s="72" t="s">
        <v>249</v>
      </c>
      <c r="AW6" s="72" t="s">
        <v>416</v>
      </c>
    </row>
    <row r="7" spans="1:49" s="71" customFormat="1" ht="15" customHeight="1" x14ac:dyDescent="0.2">
      <c r="A7" s="70">
        <f t="shared" si="3"/>
        <v>5</v>
      </c>
      <c r="B7" s="18" t="s">
        <v>161</v>
      </c>
      <c r="C7" s="18" t="s">
        <v>416</v>
      </c>
      <c r="D7" s="18" t="s">
        <v>6</v>
      </c>
      <c r="E7" s="18" t="s">
        <v>419</v>
      </c>
      <c r="F7" s="59">
        <v>191682034008</v>
      </c>
      <c r="G7" s="55">
        <v>44985</v>
      </c>
      <c r="H7" s="34" t="s">
        <v>236</v>
      </c>
      <c r="I7" s="32">
        <v>259</v>
      </c>
      <c r="J7" s="32">
        <v>259</v>
      </c>
      <c r="K7" s="32"/>
      <c r="L7" s="18">
        <v>254</v>
      </c>
      <c r="M7" s="76">
        <f>ROUND((SUM(((AC7-O7)/2)/AD7)*100),)</f>
        <v>85</v>
      </c>
      <c r="N7" s="18" t="s">
        <v>5</v>
      </c>
      <c r="O7" s="18">
        <v>15</v>
      </c>
      <c r="P7" s="18">
        <v>87</v>
      </c>
      <c r="Q7" s="18">
        <v>1200</v>
      </c>
      <c r="R7" s="18" t="s">
        <v>418</v>
      </c>
      <c r="S7" s="18" t="s">
        <v>259</v>
      </c>
      <c r="T7" s="18" t="s">
        <v>1</v>
      </c>
      <c r="U7" s="18">
        <v>18</v>
      </c>
      <c r="V7" s="18">
        <v>36</v>
      </c>
      <c r="W7" s="18">
        <v>32</v>
      </c>
      <c r="X7" s="18">
        <v>6</v>
      </c>
      <c r="Y7" s="18">
        <v>8.5</v>
      </c>
      <c r="Z7" s="18" t="s">
        <v>153</v>
      </c>
      <c r="AA7" s="18" t="s">
        <v>0</v>
      </c>
      <c r="AB7" s="66">
        <v>35.9</v>
      </c>
      <c r="AC7" s="18">
        <v>32</v>
      </c>
      <c r="AD7" s="18">
        <v>10</v>
      </c>
      <c r="AE7" s="18">
        <v>32</v>
      </c>
      <c r="AF7" s="75">
        <f>SUM(((AC7*25.4)*((AD7*0.7)*25.4)*(AE7*25.4))/1000000000)</f>
        <v>0.11746247475199997</v>
      </c>
      <c r="AG7" s="20" t="s">
        <v>309</v>
      </c>
      <c r="AH7" s="20" t="s">
        <v>267</v>
      </c>
      <c r="AI7" s="52" t="s">
        <v>446</v>
      </c>
      <c r="AJ7" s="52" t="s">
        <v>453</v>
      </c>
      <c r="AK7" s="52" t="s">
        <v>454</v>
      </c>
      <c r="AL7" s="52" t="s">
        <v>455</v>
      </c>
      <c r="AM7" s="52" t="s">
        <v>456</v>
      </c>
      <c r="AN7" s="52" t="s">
        <v>457</v>
      </c>
      <c r="AO7" s="52"/>
      <c r="AP7" s="52"/>
      <c r="AQ7" s="54"/>
      <c r="AR7" s="54"/>
      <c r="AS7" s="54"/>
      <c r="AT7" s="21" t="str">
        <f t="shared" si="2"/>
        <v>TENSOR TIRE, REGULATOR 2, 32x10-15</v>
      </c>
      <c r="AU7" s="72" t="s">
        <v>247</v>
      </c>
      <c r="AV7" s="72" t="s">
        <v>249</v>
      </c>
      <c r="AW7" s="72" t="s">
        <v>416</v>
      </c>
    </row>
    <row r="8" spans="1:49" s="71" customFormat="1" ht="15" customHeight="1" x14ac:dyDescent="0.2">
      <c r="A8" s="70">
        <f t="shared" si="3"/>
        <v>6</v>
      </c>
      <c r="B8" s="18" t="s">
        <v>161</v>
      </c>
      <c r="C8" s="18" t="s">
        <v>416</v>
      </c>
      <c r="D8" s="18" t="s">
        <v>6</v>
      </c>
      <c r="E8" s="18" t="s">
        <v>417</v>
      </c>
      <c r="F8" s="59">
        <v>191682033995</v>
      </c>
      <c r="G8" s="55">
        <v>44985</v>
      </c>
      <c r="H8" s="34" t="s">
        <v>236</v>
      </c>
      <c r="I8" s="32">
        <v>279</v>
      </c>
      <c r="J8" s="32">
        <v>279</v>
      </c>
      <c r="K8" s="32"/>
      <c r="L8" s="18">
        <v>254</v>
      </c>
      <c r="M8" s="76">
        <f t="shared" ref="M8:M38" si="4">ROUND((SUM(((AC8-O8)/2)/AD8)*100),)</f>
        <v>90</v>
      </c>
      <c r="N8" s="18" t="s">
        <v>5</v>
      </c>
      <c r="O8" s="18">
        <v>15</v>
      </c>
      <c r="P8" s="18">
        <v>87</v>
      </c>
      <c r="Q8" s="18">
        <v>1200</v>
      </c>
      <c r="R8" s="18" t="s">
        <v>418</v>
      </c>
      <c r="S8" s="18" t="s">
        <v>259</v>
      </c>
      <c r="T8" s="18" t="s">
        <v>1</v>
      </c>
      <c r="U8" s="18">
        <v>18</v>
      </c>
      <c r="V8" s="18">
        <v>36</v>
      </c>
      <c r="W8" s="18">
        <v>33</v>
      </c>
      <c r="X8" s="18">
        <v>6</v>
      </c>
      <c r="Y8" s="18">
        <v>8.5</v>
      </c>
      <c r="Z8" s="18" t="s">
        <v>153</v>
      </c>
      <c r="AA8" s="18" t="s">
        <v>0</v>
      </c>
      <c r="AB8" s="66">
        <v>38.6</v>
      </c>
      <c r="AC8" s="18">
        <v>33</v>
      </c>
      <c r="AD8" s="18">
        <v>10</v>
      </c>
      <c r="AE8" s="18">
        <v>33</v>
      </c>
      <c r="AF8" s="75">
        <f t="shared" si="1"/>
        <v>0.12491858887199997</v>
      </c>
      <c r="AG8" s="20" t="s">
        <v>309</v>
      </c>
      <c r="AH8" s="20" t="s">
        <v>267</v>
      </c>
      <c r="AI8" s="52" t="s">
        <v>446</v>
      </c>
      <c r="AJ8" s="52" t="s">
        <v>453</v>
      </c>
      <c r="AK8" s="52" t="s">
        <v>454</v>
      </c>
      <c r="AL8" s="52" t="s">
        <v>455</v>
      </c>
      <c r="AM8" s="52" t="s">
        <v>456</v>
      </c>
      <c r="AN8" s="52" t="s">
        <v>457</v>
      </c>
      <c r="AO8" s="52"/>
      <c r="AP8" s="52"/>
      <c r="AQ8" s="54"/>
      <c r="AR8" s="54"/>
      <c r="AS8" s="54"/>
      <c r="AT8" s="21" t="str">
        <f t="shared" si="2"/>
        <v>TENSOR TIRE, REGULATOR 2, 33x10-15</v>
      </c>
      <c r="AU8" s="72" t="s">
        <v>247</v>
      </c>
      <c r="AV8" s="72" t="s">
        <v>249</v>
      </c>
      <c r="AW8" s="72" t="s">
        <v>416</v>
      </c>
    </row>
    <row r="9" spans="1:49" s="71" customFormat="1" ht="15" customHeight="1" x14ac:dyDescent="0.2">
      <c r="A9" s="70">
        <f t="shared" ref="A9" si="5">ROW(B9)-2</f>
        <v>7</v>
      </c>
      <c r="B9" s="18" t="s">
        <v>161</v>
      </c>
      <c r="C9" s="18" t="s">
        <v>416</v>
      </c>
      <c r="D9" s="18" t="s">
        <v>6</v>
      </c>
      <c r="E9" s="18" t="s">
        <v>444</v>
      </c>
      <c r="F9" s="59">
        <v>191682034220</v>
      </c>
      <c r="G9" s="55">
        <v>45034</v>
      </c>
      <c r="H9" s="34" t="s">
        <v>236</v>
      </c>
      <c r="I9" s="32">
        <v>399</v>
      </c>
      <c r="J9" s="32">
        <v>399</v>
      </c>
      <c r="K9" s="32"/>
      <c r="L9" s="18">
        <v>254</v>
      </c>
      <c r="M9" s="76">
        <f>ROUND((SUM(((AC9-O9)/2)/AD9)*100),)</f>
        <v>100</v>
      </c>
      <c r="N9" s="18" t="s">
        <v>5</v>
      </c>
      <c r="O9" s="18">
        <v>15</v>
      </c>
      <c r="P9" s="18">
        <v>87</v>
      </c>
      <c r="Q9" s="18">
        <v>1400</v>
      </c>
      <c r="R9" s="18" t="s">
        <v>418</v>
      </c>
      <c r="S9" s="18" t="s">
        <v>3</v>
      </c>
      <c r="T9" s="18" t="s">
        <v>1</v>
      </c>
      <c r="U9" s="18">
        <v>18</v>
      </c>
      <c r="V9" s="18">
        <v>36</v>
      </c>
      <c r="W9" s="18">
        <v>35</v>
      </c>
      <c r="X9" s="18">
        <v>6</v>
      </c>
      <c r="Y9" s="18">
        <v>8.5</v>
      </c>
      <c r="Z9" s="18" t="s">
        <v>153</v>
      </c>
      <c r="AA9" s="18" t="s">
        <v>0</v>
      </c>
      <c r="AB9" s="66">
        <v>49.16</v>
      </c>
      <c r="AC9" s="18">
        <v>35</v>
      </c>
      <c r="AD9" s="18">
        <v>10</v>
      </c>
      <c r="AE9" s="18">
        <v>35</v>
      </c>
      <c r="AF9" s="75">
        <f t="shared" si="1"/>
        <v>0.14051907379999998</v>
      </c>
      <c r="AG9" s="20" t="s">
        <v>309</v>
      </c>
      <c r="AH9" s="20" t="s">
        <v>267</v>
      </c>
      <c r="AI9" s="52" t="s">
        <v>446</v>
      </c>
      <c r="AJ9" s="52" t="s">
        <v>453</v>
      </c>
      <c r="AK9" s="52" t="s">
        <v>454</v>
      </c>
      <c r="AL9" s="52" t="s">
        <v>455</v>
      </c>
      <c r="AM9" s="52" t="s">
        <v>456</v>
      </c>
      <c r="AN9" s="52" t="s">
        <v>457</v>
      </c>
      <c r="AO9" s="52"/>
      <c r="AP9" s="52"/>
      <c r="AQ9" s="54"/>
      <c r="AR9" s="54"/>
      <c r="AS9" s="54"/>
      <c r="AT9" s="21" t="str">
        <f t="shared" si="2"/>
        <v>TENSOR TIRE, REGULATOR 2, 35x10-15</v>
      </c>
      <c r="AU9" s="72" t="s">
        <v>247</v>
      </c>
      <c r="AV9" s="72" t="s">
        <v>249</v>
      </c>
      <c r="AW9" s="72" t="s">
        <v>416</v>
      </c>
    </row>
    <row r="10" spans="1:49" s="71" customFormat="1" ht="15" customHeight="1" x14ac:dyDescent="0.2">
      <c r="A10" s="70">
        <f t="shared" si="3"/>
        <v>8</v>
      </c>
      <c r="B10" s="18" t="s">
        <v>161</v>
      </c>
      <c r="C10" s="18" t="s">
        <v>7</v>
      </c>
      <c r="D10" s="18" t="s">
        <v>6</v>
      </c>
      <c r="E10" s="18" t="s">
        <v>175</v>
      </c>
      <c r="F10" s="23" t="s">
        <v>178</v>
      </c>
      <c r="G10" s="55">
        <v>42370</v>
      </c>
      <c r="H10" s="34" t="s">
        <v>236</v>
      </c>
      <c r="I10" s="32">
        <v>254.66</v>
      </c>
      <c r="J10" s="19">
        <v>254.66</v>
      </c>
      <c r="K10" s="32"/>
      <c r="L10" s="18">
        <v>254</v>
      </c>
      <c r="M10" s="76">
        <f t="shared" si="4"/>
        <v>80</v>
      </c>
      <c r="N10" s="18" t="s">
        <v>5</v>
      </c>
      <c r="O10" s="18">
        <v>14</v>
      </c>
      <c r="P10" s="18">
        <v>87</v>
      </c>
      <c r="Q10" s="18">
        <v>1200</v>
      </c>
      <c r="R10" s="18" t="s">
        <v>255</v>
      </c>
      <c r="S10" s="18" t="s">
        <v>259</v>
      </c>
      <c r="T10" s="18" t="s">
        <v>1</v>
      </c>
      <c r="U10" s="18">
        <v>19</v>
      </c>
      <c r="V10" s="18">
        <v>32</v>
      </c>
      <c r="W10" s="18">
        <v>30</v>
      </c>
      <c r="X10" s="18">
        <v>4.5</v>
      </c>
      <c r="Y10" s="18">
        <v>8.5</v>
      </c>
      <c r="Z10" s="18" t="s">
        <v>153</v>
      </c>
      <c r="AA10" s="18" t="s">
        <v>0</v>
      </c>
      <c r="AB10" s="66">
        <v>30.798578027227396</v>
      </c>
      <c r="AC10" s="18">
        <v>30</v>
      </c>
      <c r="AD10" s="18">
        <v>10</v>
      </c>
      <c r="AE10" s="18">
        <v>30</v>
      </c>
      <c r="AF10" s="75">
        <f t="shared" ref="AF10:AF25" si="6">SUM(((AC10*25.4)*((AD10*0.7)*25.4)*(AE10*25.4))/1000000000)</f>
        <v>0.10323850319999998</v>
      </c>
      <c r="AG10" s="20" t="s">
        <v>309</v>
      </c>
      <c r="AH10" s="20" t="s">
        <v>267</v>
      </c>
      <c r="AI10" s="52" t="s">
        <v>426</v>
      </c>
      <c r="AJ10" s="52" t="s">
        <v>423</v>
      </c>
      <c r="AK10" s="30" t="s">
        <v>424</v>
      </c>
      <c r="AL10" s="52" t="s">
        <v>208</v>
      </c>
      <c r="AM10" s="52" t="s">
        <v>435</v>
      </c>
      <c r="AN10" s="52" t="s">
        <v>434</v>
      </c>
      <c r="AO10" s="52" t="s">
        <v>432</v>
      </c>
      <c r="AP10" s="52"/>
      <c r="AQ10" s="54" t="s">
        <v>370</v>
      </c>
      <c r="AR10" s="54" t="s">
        <v>371</v>
      </c>
      <c r="AS10" s="54" t="s">
        <v>372</v>
      </c>
      <c r="AT10" s="21" t="str">
        <f>CONCATENATE(B10,", ",C10,", ",AC10,"x",AD10,IF(N10="RADIAL", "R", "-"),O10,IF(C10="DESERT SERIES (DS)",CONCATENATE(", ",RIGHT(E10,2)," DUROMETER TREAD COMPOUND ",),""), IF($Z10="N/A", "", CONCATENATE(", ", $Z10)))</f>
        <v xml:space="preserve">TENSOR TIRE, DESERT SERIES (DS), 30x10-14, 60 DUROMETER TREAD COMPOUND </v>
      </c>
      <c r="AU10" s="72" t="s">
        <v>247</v>
      </c>
      <c r="AV10" s="72" t="s">
        <v>249</v>
      </c>
      <c r="AW10" s="72" t="str">
        <f t="shared" ref="AW10:AW38" si="7">C10</f>
        <v>DESERT SERIES (DS)</v>
      </c>
    </row>
    <row r="11" spans="1:49" s="71" customFormat="1" ht="15" customHeight="1" x14ac:dyDescent="0.2">
      <c r="A11" s="70">
        <f t="shared" si="3"/>
        <v>9</v>
      </c>
      <c r="B11" s="18" t="s">
        <v>161</v>
      </c>
      <c r="C11" s="18" t="s">
        <v>7</v>
      </c>
      <c r="D11" s="18" t="s">
        <v>6</v>
      </c>
      <c r="E11" s="18" t="s">
        <v>270</v>
      </c>
      <c r="F11" s="23" t="s">
        <v>271</v>
      </c>
      <c r="G11" s="55">
        <v>43977</v>
      </c>
      <c r="H11" s="34" t="s">
        <v>236</v>
      </c>
      <c r="I11" s="32">
        <v>300.76</v>
      </c>
      <c r="J11" s="19">
        <v>300.76</v>
      </c>
      <c r="K11" s="32"/>
      <c r="L11" s="18">
        <v>254</v>
      </c>
      <c r="M11" s="76">
        <f t="shared" si="4"/>
        <v>75</v>
      </c>
      <c r="N11" s="18" t="s">
        <v>5</v>
      </c>
      <c r="O11" s="18">
        <v>15</v>
      </c>
      <c r="P11" s="18">
        <v>87</v>
      </c>
      <c r="Q11" s="18">
        <v>1200</v>
      </c>
      <c r="R11" s="18" t="s">
        <v>255</v>
      </c>
      <c r="S11" s="18" t="s">
        <v>259</v>
      </c>
      <c r="T11" s="18" t="s">
        <v>1</v>
      </c>
      <c r="U11" s="18">
        <v>19</v>
      </c>
      <c r="V11" s="18">
        <v>32</v>
      </c>
      <c r="W11" s="18">
        <v>30</v>
      </c>
      <c r="X11" s="18">
        <v>4.5</v>
      </c>
      <c r="Y11" s="18">
        <v>8.5</v>
      </c>
      <c r="Z11" s="18" t="s">
        <v>153</v>
      </c>
      <c r="AA11" s="18" t="s">
        <v>0</v>
      </c>
      <c r="AB11" s="66">
        <v>30.600161991261007</v>
      </c>
      <c r="AC11" s="20">
        <v>30</v>
      </c>
      <c r="AD11" s="20">
        <v>10</v>
      </c>
      <c r="AE11" s="20">
        <v>30</v>
      </c>
      <c r="AF11" s="75">
        <f t="shared" si="6"/>
        <v>0.10323850319999998</v>
      </c>
      <c r="AG11" s="20" t="s">
        <v>309</v>
      </c>
      <c r="AH11" s="20" t="s">
        <v>267</v>
      </c>
      <c r="AI11" s="52" t="s">
        <v>426</v>
      </c>
      <c r="AJ11" s="52" t="s">
        <v>423</v>
      </c>
      <c r="AK11" s="30" t="s">
        <v>424</v>
      </c>
      <c r="AL11" s="52" t="s">
        <v>208</v>
      </c>
      <c r="AM11" s="52" t="s">
        <v>435</v>
      </c>
      <c r="AN11" s="52" t="s">
        <v>434</v>
      </c>
      <c r="AO11" s="52" t="s">
        <v>432</v>
      </c>
      <c r="AP11" s="52"/>
      <c r="AQ11" s="54"/>
      <c r="AR11" s="54"/>
      <c r="AS11" s="54"/>
      <c r="AT11" s="21" t="s">
        <v>272</v>
      </c>
      <c r="AU11" s="72" t="s">
        <v>247</v>
      </c>
      <c r="AV11" s="72" t="s">
        <v>249</v>
      </c>
      <c r="AW11" s="72" t="str">
        <f t="shared" si="7"/>
        <v>DESERT SERIES (DS)</v>
      </c>
    </row>
    <row r="12" spans="1:49" s="71" customFormat="1" ht="15" customHeight="1" x14ac:dyDescent="0.2">
      <c r="A12" s="70">
        <f t="shared" si="3"/>
        <v>10</v>
      </c>
      <c r="B12" s="18" t="s">
        <v>161</v>
      </c>
      <c r="C12" s="18" t="s">
        <v>7</v>
      </c>
      <c r="D12" s="18" t="s">
        <v>6</v>
      </c>
      <c r="E12" s="18" t="s">
        <v>176</v>
      </c>
      <c r="F12" s="23" t="s">
        <v>179</v>
      </c>
      <c r="G12" s="55">
        <v>42370</v>
      </c>
      <c r="H12" s="34" t="s">
        <v>236</v>
      </c>
      <c r="I12" s="32">
        <v>261.61</v>
      </c>
      <c r="J12" s="19">
        <v>261.61</v>
      </c>
      <c r="K12" s="32"/>
      <c r="L12" s="18">
        <v>254</v>
      </c>
      <c r="M12" s="76">
        <f t="shared" si="4"/>
        <v>75</v>
      </c>
      <c r="N12" s="18" t="s">
        <v>5</v>
      </c>
      <c r="O12" s="18">
        <v>15</v>
      </c>
      <c r="P12" s="18">
        <v>87</v>
      </c>
      <c r="Q12" s="18">
        <v>1200</v>
      </c>
      <c r="R12" s="18" t="s">
        <v>255</v>
      </c>
      <c r="S12" s="18" t="s">
        <v>259</v>
      </c>
      <c r="T12" s="26" t="s">
        <v>1</v>
      </c>
      <c r="U12" s="18">
        <v>19</v>
      </c>
      <c r="V12" s="18">
        <v>32</v>
      </c>
      <c r="W12" s="18">
        <v>30</v>
      </c>
      <c r="X12" s="18">
        <v>4.5</v>
      </c>
      <c r="Y12" s="18">
        <v>8.5</v>
      </c>
      <c r="Z12" s="18" t="s">
        <v>153</v>
      </c>
      <c r="AA12" s="18" t="s">
        <v>0</v>
      </c>
      <c r="AB12" s="66">
        <v>30.600161991261007</v>
      </c>
      <c r="AC12" s="20">
        <v>30</v>
      </c>
      <c r="AD12" s="20">
        <v>10</v>
      </c>
      <c r="AE12" s="20">
        <v>30</v>
      </c>
      <c r="AF12" s="75">
        <f t="shared" si="6"/>
        <v>0.10323850319999998</v>
      </c>
      <c r="AG12" s="20" t="s">
        <v>309</v>
      </c>
      <c r="AH12" s="20" t="s">
        <v>267</v>
      </c>
      <c r="AI12" s="52" t="s">
        <v>426</v>
      </c>
      <c r="AJ12" s="52" t="s">
        <v>423</v>
      </c>
      <c r="AK12" s="30" t="s">
        <v>424</v>
      </c>
      <c r="AL12" s="52" t="s">
        <v>208</v>
      </c>
      <c r="AM12" s="52" t="s">
        <v>435</v>
      </c>
      <c r="AN12" s="52" t="s">
        <v>434</v>
      </c>
      <c r="AO12" s="52" t="s">
        <v>432</v>
      </c>
      <c r="AP12" s="52"/>
      <c r="AQ12" s="54"/>
      <c r="AR12" s="54"/>
      <c r="AS12" s="54"/>
      <c r="AT12" s="21" t="str">
        <f>CONCATENATE(B12,", ",C12,", ",AC12,"x",AD12,IF(N12="RADIAL", "R", "-"),O12,IF(C12="DESERT SERIES (DS)",CONCATENATE(", ",RIGHT(E12,2)," DUROMETER TREAD COMPOUND ",),""), IF($Z12="N/A", "", CONCATENATE(", ", $Z12)))</f>
        <v xml:space="preserve">TENSOR TIRE, DESERT SERIES (DS), 30x10-15, 60 DUROMETER TREAD COMPOUND </v>
      </c>
      <c r="AU12" s="72" t="s">
        <v>247</v>
      </c>
      <c r="AV12" s="72" t="s">
        <v>249</v>
      </c>
      <c r="AW12" s="72" t="str">
        <f t="shared" si="7"/>
        <v>DESERT SERIES (DS)</v>
      </c>
    </row>
    <row r="13" spans="1:49" s="71" customFormat="1" ht="15" customHeight="1" x14ac:dyDescent="0.2">
      <c r="A13" s="70">
        <f t="shared" si="3"/>
        <v>11</v>
      </c>
      <c r="B13" s="18" t="s">
        <v>161</v>
      </c>
      <c r="C13" s="18" t="s">
        <v>7</v>
      </c>
      <c r="D13" s="18" t="s">
        <v>6</v>
      </c>
      <c r="E13" s="18" t="s">
        <v>305</v>
      </c>
      <c r="F13" s="23" t="s">
        <v>310</v>
      </c>
      <c r="G13" s="55">
        <v>44453</v>
      </c>
      <c r="H13" s="34" t="s">
        <v>238</v>
      </c>
      <c r="I13" s="32">
        <v>307.97000000000003</v>
      </c>
      <c r="J13" s="19">
        <v>307.97000000000003</v>
      </c>
      <c r="K13" s="32"/>
      <c r="L13" s="18">
        <v>254</v>
      </c>
      <c r="M13" s="76">
        <f t="shared" si="4"/>
        <v>80</v>
      </c>
      <c r="N13" s="18" t="s">
        <v>5</v>
      </c>
      <c r="O13" s="18">
        <v>14</v>
      </c>
      <c r="P13" s="18">
        <v>87</v>
      </c>
      <c r="Q13" s="18">
        <v>1200</v>
      </c>
      <c r="R13" s="18" t="s">
        <v>255</v>
      </c>
      <c r="S13" s="18" t="s">
        <v>259</v>
      </c>
      <c r="T13" s="26" t="s">
        <v>1</v>
      </c>
      <c r="U13" s="18">
        <v>19</v>
      </c>
      <c r="V13" s="18">
        <v>32</v>
      </c>
      <c r="W13" s="18">
        <v>30</v>
      </c>
      <c r="X13" s="26">
        <v>4.5</v>
      </c>
      <c r="Y13" s="26">
        <v>8.5</v>
      </c>
      <c r="Z13" s="18" t="s">
        <v>153</v>
      </c>
      <c r="AA13" s="18" t="s">
        <v>0</v>
      </c>
      <c r="AB13" s="66">
        <v>32.628414803361885</v>
      </c>
      <c r="AC13" s="20">
        <v>30</v>
      </c>
      <c r="AD13" s="20">
        <v>10</v>
      </c>
      <c r="AE13" s="20">
        <v>30</v>
      </c>
      <c r="AF13" s="75">
        <f t="shared" si="6"/>
        <v>0.10323850319999998</v>
      </c>
      <c r="AG13" s="20" t="s">
        <v>309</v>
      </c>
      <c r="AH13" s="20" t="s">
        <v>267</v>
      </c>
      <c r="AI13" s="52" t="s">
        <v>426</v>
      </c>
      <c r="AJ13" s="52" t="s">
        <v>423</v>
      </c>
      <c r="AK13" s="30" t="s">
        <v>424</v>
      </c>
      <c r="AL13" s="52" t="s">
        <v>208</v>
      </c>
      <c r="AM13" s="52" t="s">
        <v>435</v>
      </c>
      <c r="AN13" s="52" t="s">
        <v>434</v>
      </c>
      <c r="AO13" s="52" t="s">
        <v>432</v>
      </c>
      <c r="AP13" s="52"/>
      <c r="AQ13" s="54"/>
      <c r="AR13" s="54"/>
      <c r="AS13" s="54"/>
      <c r="AT13" s="21" t="str">
        <f>CONCATENATE(B13,", ",C13,", ",AC13,"x",AD13,IF(N13="RADIAL", "R", "-"),O13,IF(C13="DESERT SERIES (DS)",CONCATENATE(", ",RIGHT(E13,2)," DUROMETER TREAD COMPOUND ",),""), IF($Z13="N/A", "", CONCATENATE(", ", $Z13)))</f>
        <v xml:space="preserve">TENSOR TIRE, DESERT SERIES (DS), 30x10-14, HD DUROMETER TREAD COMPOUND </v>
      </c>
      <c r="AU13" s="72" t="s">
        <v>247</v>
      </c>
      <c r="AV13" s="72" t="s">
        <v>249</v>
      </c>
      <c r="AW13" s="72" t="str">
        <f t="shared" si="7"/>
        <v>DESERT SERIES (DS)</v>
      </c>
    </row>
    <row r="14" spans="1:49" s="71" customFormat="1" ht="15" customHeight="1" x14ac:dyDescent="0.2">
      <c r="A14" s="70">
        <f t="shared" si="3"/>
        <v>12</v>
      </c>
      <c r="B14" s="18" t="s">
        <v>161</v>
      </c>
      <c r="C14" s="18" t="s">
        <v>7</v>
      </c>
      <c r="D14" s="18" t="s">
        <v>6</v>
      </c>
      <c r="E14" s="18" t="s">
        <v>9</v>
      </c>
      <c r="F14" s="23" t="s">
        <v>10</v>
      </c>
      <c r="G14" s="55">
        <v>42370</v>
      </c>
      <c r="H14" s="34" t="s">
        <v>236</v>
      </c>
      <c r="I14" s="32">
        <v>320.47000000000003</v>
      </c>
      <c r="J14" s="19">
        <v>286.02</v>
      </c>
      <c r="K14" s="32"/>
      <c r="L14" s="18">
        <v>254</v>
      </c>
      <c r="M14" s="76">
        <f t="shared" si="4"/>
        <v>85</v>
      </c>
      <c r="N14" s="18" t="s">
        <v>5</v>
      </c>
      <c r="O14" s="18">
        <v>15</v>
      </c>
      <c r="P14" s="18">
        <v>87</v>
      </c>
      <c r="Q14" s="18">
        <v>1200</v>
      </c>
      <c r="R14" s="18" t="s">
        <v>255</v>
      </c>
      <c r="S14" s="18" t="s">
        <v>259</v>
      </c>
      <c r="T14" s="26" t="s">
        <v>1</v>
      </c>
      <c r="U14" s="18">
        <v>19</v>
      </c>
      <c r="V14" s="18">
        <v>32</v>
      </c>
      <c r="W14" s="18">
        <v>32</v>
      </c>
      <c r="X14" s="26">
        <v>4.5</v>
      </c>
      <c r="Y14" s="26">
        <v>8.5</v>
      </c>
      <c r="Z14" s="18" t="s">
        <v>153</v>
      </c>
      <c r="AA14" s="18" t="s">
        <v>0</v>
      </c>
      <c r="AB14" s="66">
        <v>34.50234403193334</v>
      </c>
      <c r="AC14" s="18">
        <v>32</v>
      </c>
      <c r="AD14" s="18">
        <v>10</v>
      </c>
      <c r="AE14" s="18">
        <v>32</v>
      </c>
      <c r="AF14" s="75">
        <f t="shared" si="6"/>
        <v>0.11746247475199997</v>
      </c>
      <c r="AG14" s="20" t="s">
        <v>309</v>
      </c>
      <c r="AH14" s="20" t="s">
        <v>267</v>
      </c>
      <c r="AI14" s="52" t="s">
        <v>426</v>
      </c>
      <c r="AJ14" s="52" t="s">
        <v>423</v>
      </c>
      <c r="AK14" s="30" t="s">
        <v>424</v>
      </c>
      <c r="AL14" s="52" t="s">
        <v>208</v>
      </c>
      <c r="AM14" s="52" t="s">
        <v>435</v>
      </c>
      <c r="AN14" s="52" t="s">
        <v>434</v>
      </c>
      <c r="AO14" s="52" t="s">
        <v>432</v>
      </c>
      <c r="AP14" s="52"/>
      <c r="AQ14" s="54" t="s">
        <v>373</v>
      </c>
      <c r="AR14" s="54" t="s">
        <v>374</v>
      </c>
      <c r="AS14" s="54" t="s">
        <v>375</v>
      </c>
      <c r="AT14" s="21" t="str">
        <f>CONCATENATE(B14,", ",C14,", ",AC14,"x",AD14,IF(N14="RADIAL", "R", "-"),O14,IF(C14="DESERT SERIES (DS)",CONCATENATE(", ",RIGHT(E14,2)," DUROMETER TREAD COMPOUND ",),""), IF($Z14="N/A", "", CONCATENATE(", ", $Z14)))</f>
        <v xml:space="preserve">TENSOR TIRE, DESERT SERIES (DS), 32x10-15, 60 DUROMETER TREAD COMPOUND </v>
      </c>
      <c r="AU14" s="72" t="s">
        <v>247</v>
      </c>
      <c r="AV14" s="72" t="s">
        <v>249</v>
      </c>
      <c r="AW14" s="72" t="str">
        <f t="shared" si="7"/>
        <v>DESERT SERIES (DS)</v>
      </c>
    </row>
    <row r="15" spans="1:49" s="71" customFormat="1" ht="15" customHeight="1" x14ac:dyDescent="0.2">
      <c r="A15" s="70">
        <f t="shared" si="3"/>
        <v>13</v>
      </c>
      <c r="B15" s="18" t="s">
        <v>161</v>
      </c>
      <c r="C15" s="18" t="s">
        <v>7</v>
      </c>
      <c r="D15" s="18" t="s">
        <v>6</v>
      </c>
      <c r="E15" s="18" t="s">
        <v>359</v>
      </c>
      <c r="F15" s="23" t="s">
        <v>360</v>
      </c>
      <c r="G15" s="55">
        <v>44788</v>
      </c>
      <c r="H15" s="34" t="s">
        <v>238</v>
      </c>
      <c r="I15" s="32">
        <v>398</v>
      </c>
      <c r="J15" s="32">
        <v>398</v>
      </c>
      <c r="K15" s="32"/>
      <c r="L15" s="18">
        <v>254</v>
      </c>
      <c r="M15" s="76">
        <f t="shared" si="4"/>
        <v>85</v>
      </c>
      <c r="N15" s="18" t="s">
        <v>5</v>
      </c>
      <c r="O15" s="18">
        <v>15</v>
      </c>
      <c r="P15" s="18">
        <v>87</v>
      </c>
      <c r="Q15" s="18">
        <v>1200</v>
      </c>
      <c r="R15" s="18" t="s">
        <v>255</v>
      </c>
      <c r="S15" s="18" t="s">
        <v>259</v>
      </c>
      <c r="T15" s="26" t="s">
        <v>1</v>
      </c>
      <c r="U15" s="18">
        <v>19</v>
      </c>
      <c r="V15" s="18">
        <v>32</v>
      </c>
      <c r="W15" s="18">
        <v>32</v>
      </c>
      <c r="X15" s="26">
        <v>4.5</v>
      </c>
      <c r="Y15" s="26">
        <v>8.5</v>
      </c>
      <c r="Z15" s="18" t="s">
        <v>153</v>
      </c>
      <c r="AA15" s="18" t="s">
        <v>0</v>
      </c>
      <c r="AB15" s="66">
        <v>37.919509095798944</v>
      </c>
      <c r="AC15" s="18">
        <v>32</v>
      </c>
      <c r="AD15" s="18">
        <v>10</v>
      </c>
      <c r="AE15" s="18">
        <v>32</v>
      </c>
      <c r="AF15" s="75">
        <f t="shared" si="6"/>
        <v>0.11746247475199997</v>
      </c>
      <c r="AG15" s="20" t="s">
        <v>309</v>
      </c>
      <c r="AH15" s="20" t="s">
        <v>267</v>
      </c>
      <c r="AI15" s="52" t="s">
        <v>426</v>
      </c>
      <c r="AJ15" s="52" t="s">
        <v>423</v>
      </c>
      <c r="AK15" s="30" t="s">
        <v>424</v>
      </c>
      <c r="AL15" s="52" t="s">
        <v>208</v>
      </c>
      <c r="AM15" s="52" t="s">
        <v>435</v>
      </c>
      <c r="AN15" s="52" t="s">
        <v>434</v>
      </c>
      <c r="AO15" s="52" t="s">
        <v>432</v>
      </c>
      <c r="AP15" s="52"/>
      <c r="AQ15" s="54"/>
      <c r="AR15" s="54"/>
      <c r="AS15" s="54"/>
      <c r="AT15" s="21" t="str">
        <f>CONCATENATE(B15,", ",C15,", ",AC15,"x",AD15,IF(N15="RADIAL", "R", "-"),O15,IF(C15="DESERT SERIES (DS)",CONCATENATE(", ",RIGHT(E15,2)," DUROMETER TREAD COMPOUND ",),""), IF($Z15="N/A", "", CONCATENATE(", ", $Z15)))</f>
        <v xml:space="preserve">TENSOR TIRE, DESERT SERIES (DS), 32x10-15, HD DUROMETER TREAD COMPOUND </v>
      </c>
      <c r="AU15" s="72" t="s">
        <v>247</v>
      </c>
      <c r="AV15" s="72" t="s">
        <v>249</v>
      </c>
      <c r="AW15" s="72" t="str">
        <f t="shared" si="7"/>
        <v>DESERT SERIES (DS)</v>
      </c>
    </row>
    <row r="16" spans="1:49" s="71" customFormat="1" ht="15" customHeight="1" x14ac:dyDescent="0.2">
      <c r="A16" s="70">
        <f t="shared" si="3"/>
        <v>14</v>
      </c>
      <c r="B16" s="18" t="s">
        <v>161</v>
      </c>
      <c r="C16" s="18" t="s">
        <v>7</v>
      </c>
      <c r="D16" s="18" t="s">
        <v>6</v>
      </c>
      <c r="E16" s="18" t="s">
        <v>61</v>
      </c>
      <c r="F16" s="23" t="s">
        <v>62</v>
      </c>
      <c r="G16" s="55">
        <v>42370</v>
      </c>
      <c r="H16" s="34" t="s">
        <v>236</v>
      </c>
      <c r="I16" s="32">
        <v>439</v>
      </c>
      <c r="J16" s="32">
        <v>439</v>
      </c>
      <c r="K16" s="32"/>
      <c r="L16" s="18">
        <v>254</v>
      </c>
      <c r="M16" s="76">
        <f t="shared" si="4"/>
        <v>85</v>
      </c>
      <c r="N16" s="18" t="s">
        <v>5</v>
      </c>
      <c r="O16" s="18">
        <v>15</v>
      </c>
      <c r="P16" s="18">
        <v>97</v>
      </c>
      <c r="Q16" s="18">
        <v>1600</v>
      </c>
      <c r="R16" s="18" t="s">
        <v>11</v>
      </c>
      <c r="S16" s="18" t="s">
        <v>3</v>
      </c>
      <c r="T16" s="26" t="s">
        <v>1</v>
      </c>
      <c r="U16" s="18">
        <v>19</v>
      </c>
      <c r="V16" s="18">
        <v>32</v>
      </c>
      <c r="W16" s="18">
        <v>32</v>
      </c>
      <c r="X16" s="26">
        <v>4.5</v>
      </c>
      <c r="Y16" s="26">
        <v>8.5</v>
      </c>
      <c r="Z16" s="18" t="s">
        <v>153</v>
      </c>
      <c r="AA16" s="18" t="s">
        <v>0</v>
      </c>
      <c r="AB16" s="66">
        <v>34.50234403193334</v>
      </c>
      <c r="AC16" s="18">
        <v>32</v>
      </c>
      <c r="AD16" s="18">
        <v>10</v>
      </c>
      <c r="AE16" s="18">
        <v>32</v>
      </c>
      <c r="AF16" s="75">
        <f t="shared" si="6"/>
        <v>0.11746247475199997</v>
      </c>
      <c r="AG16" s="20" t="s">
        <v>309</v>
      </c>
      <c r="AH16" s="20" t="s">
        <v>266</v>
      </c>
      <c r="AI16" s="52" t="s">
        <v>426</v>
      </c>
      <c r="AJ16" s="52" t="s">
        <v>423</v>
      </c>
      <c r="AK16" s="30" t="s">
        <v>424</v>
      </c>
      <c r="AL16" s="52" t="s">
        <v>208</v>
      </c>
      <c r="AM16" s="52" t="s">
        <v>435</v>
      </c>
      <c r="AN16" s="52" t="s">
        <v>434</v>
      </c>
      <c r="AO16" s="52" t="s">
        <v>432</v>
      </c>
      <c r="AP16" s="52"/>
      <c r="AQ16" s="54"/>
      <c r="AR16" s="54"/>
      <c r="AS16" s="54"/>
      <c r="AT16" s="21" t="s">
        <v>276</v>
      </c>
      <c r="AU16" s="72" t="s">
        <v>247</v>
      </c>
      <c r="AV16" s="72" t="s">
        <v>249</v>
      </c>
      <c r="AW16" s="72" t="str">
        <f t="shared" si="7"/>
        <v>DESERT SERIES (DS)</v>
      </c>
    </row>
    <row r="17" spans="1:49" s="71" customFormat="1" ht="15" customHeight="1" x14ac:dyDescent="0.2">
      <c r="A17" s="70">
        <f t="shared" si="3"/>
        <v>15</v>
      </c>
      <c r="B17" s="18" t="s">
        <v>161</v>
      </c>
      <c r="C17" s="18" t="s">
        <v>7</v>
      </c>
      <c r="D17" s="18" t="s">
        <v>6</v>
      </c>
      <c r="E17" s="18" t="s">
        <v>69</v>
      </c>
      <c r="F17" s="23" t="s">
        <v>319</v>
      </c>
      <c r="G17" s="55">
        <v>44573</v>
      </c>
      <c r="H17" s="34" t="s">
        <v>236</v>
      </c>
      <c r="I17" s="32">
        <v>329</v>
      </c>
      <c r="J17" s="33">
        <v>329</v>
      </c>
      <c r="K17" s="32"/>
      <c r="L17" s="18">
        <v>254</v>
      </c>
      <c r="M17" s="76">
        <f t="shared" si="4"/>
        <v>90</v>
      </c>
      <c r="N17" s="18" t="s">
        <v>5</v>
      </c>
      <c r="O17" s="18">
        <v>15</v>
      </c>
      <c r="P17" s="18">
        <v>87</v>
      </c>
      <c r="Q17" s="18">
        <v>1600</v>
      </c>
      <c r="R17" s="18" t="s">
        <v>255</v>
      </c>
      <c r="S17" s="18" t="s">
        <v>259</v>
      </c>
      <c r="T17" s="26" t="s">
        <v>1</v>
      </c>
      <c r="U17" s="18">
        <v>19</v>
      </c>
      <c r="V17" s="18">
        <v>32</v>
      </c>
      <c r="W17" s="18">
        <v>33</v>
      </c>
      <c r="X17" s="26">
        <v>4.5</v>
      </c>
      <c r="Y17" s="26">
        <v>8.5</v>
      </c>
      <c r="Z17" s="18" t="s">
        <v>153</v>
      </c>
      <c r="AA17" s="18" t="s">
        <v>0</v>
      </c>
      <c r="AB17" s="66">
        <v>36.299993317788832</v>
      </c>
      <c r="AC17" s="18">
        <v>33</v>
      </c>
      <c r="AD17" s="18">
        <v>10</v>
      </c>
      <c r="AE17" s="18">
        <v>33</v>
      </c>
      <c r="AF17" s="75">
        <f t="shared" si="6"/>
        <v>0.12491858887199997</v>
      </c>
      <c r="AG17" s="20" t="s">
        <v>309</v>
      </c>
      <c r="AH17" s="20" t="s">
        <v>267</v>
      </c>
      <c r="AI17" s="52" t="s">
        <v>426</v>
      </c>
      <c r="AJ17" s="52" t="s">
        <v>423</v>
      </c>
      <c r="AK17" s="30" t="s">
        <v>424</v>
      </c>
      <c r="AL17" s="52" t="s">
        <v>208</v>
      </c>
      <c r="AM17" s="52" t="s">
        <v>435</v>
      </c>
      <c r="AN17" s="52" t="s">
        <v>434</v>
      </c>
      <c r="AO17" s="52" t="s">
        <v>432</v>
      </c>
      <c r="AP17" s="52"/>
      <c r="AQ17" s="54" t="s">
        <v>376</v>
      </c>
      <c r="AR17" s="54" t="s">
        <v>377</v>
      </c>
      <c r="AS17" s="54" t="s">
        <v>378</v>
      </c>
      <c r="AT17" s="21" t="str">
        <f>CONCATENATE(B17,", ",C17,", ",AC17,"x",AD17,IF(N17="RADIAL", "R", "-"),O17,IF(C17="DESERT SERIES (DS)",CONCATENATE(", ",RIGHT(E17,2)," DUROMETER TREAD COMPOUND ",),""), IF($Z17="N/A", "", CONCATENATE(", ", $Z17)))</f>
        <v xml:space="preserve">TENSOR TIRE, DESERT SERIES (DS), 33x10-15, 60 DUROMETER TREAD COMPOUND </v>
      </c>
      <c r="AU17" s="72" t="s">
        <v>247</v>
      </c>
      <c r="AV17" s="72" t="s">
        <v>249</v>
      </c>
      <c r="AW17" s="72" t="str">
        <f t="shared" si="7"/>
        <v>DESERT SERIES (DS)</v>
      </c>
    </row>
    <row r="18" spans="1:49" s="71" customFormat="1" ht="15" customHeight="1" x14ac:dyDescent="0.2">
      <c r="A18" s="70">
        <f t="shared" si="3"/>
        <v>16</v>
      </c>
      <c r="B18" s="18" t="s">
        <v>161</v>
      </c>
      <c r="C18" s="18" t="s">
        <v>7</v>
      </c>
      <c r="D18" s="18" t="s">
        <v>6</v>
      </c>
      <c r="E18" s="18" t="s">
        <v>306</v>
      </c>
      <c r="F18" s="23" t="s">
        <v>311</v>
      </c>
      <c r="G18" s="55">
        <v>44453</v>
      </c>
      <c r="H18" s="34" t="s">
        <v>236</v>
      </c>
      <c r="I18" s="32">
        <v>329</v>
      </c>
      <c r="J18" s="33">
        <v>329</v>
      </c>
      <c r="K18" s="32"/>
      <c r="L18" s="18">
        <v>254</v>
      </c>
      <c r="M18" s="76">
        <f t="shared" si="4"/>
        <v>95</v>
      </c>
      <c r="N18" s="18" t="s">
        <v>5</v>
      </c>
      <c r="O18" s="18">
        <v>14</v>
      </c>
      <c r="P18" s="18">
        <v>87</v>
      </c>
      <c r="Q18" s="18">
        <v>1600</v>
      </c>
      <c r="R18" s="18" t="s">
        <v>255</v>
      </c>
      <c r="S18" s="18" t="s">
        <v>259</v>
      </c>
      <c r="T18" s="26" t="s">
        <v>1</v>
      </c>
      <c r="U18" s="18">
        <v>19</v>
      </c>
      <c r="V18" s="18">
        <v>32</v>
      </c>
      <c r="W18" s="18">
        <v>33</v>
      </c>
      <c r="X18" s="26">
        <v>4.5</v>
      </c>
      <c r="Y18" s="26">
        <v>8.5</v>
      </c>
      <c r="Z18" s="18" t="s">
        <v>153</v>
      </c>
      <c r="AA18" s="18" t="s">
        <v>0</v>
      </c>
      <c r="AB18" s="66">
        <v>36.299993317788832</v>
      </c>
      <c r="AC18" s="18">
        <v>33</v>
      </c>
      <c r="AD18" s="18">
        <v>10</v>
      </c>
      <c r="AE18" s="18">
        <v>33</v>
      </c>
      <c r="AF18" s="75">
        <f t="shared" si="6"/>
        <v>0.12491858887199997</v>
      </c>
      <c r="AG18" s="20" t="s">
        <v>309</v>
      </c>
      <c r="AH18" s="20" t="s">
        <v>267</v>
      </c>
      <c r="AI18" s="52" t="s">
        <v>426</v>
      </c>
      <c r="AJ18" s="52" t="s">
        <v>423</v>
      </c>
      <c r="AK18" s="30" t="s">
        <v>424</v>
      </c>
      <c r="AL18" s="52" t="s">
        <v>208</v>
      </c>
      <c r="AM18" s="52" t="s">
        <v>435</v>
      </c>
      <c r="AN18" s="52" t="s">
        <v>434</v>
      </c>
      <c r="AO18" s="52" t="s">
        <v>432</v>
      </c>
      <c r="AP18" s="52"/>
      <c r="AQ18" s="54"/>
      <c r="AR18" s="54"/>
      <c r="AS18" s="54"/>
      <c r="AT18" s="21" t="str">
        <f>CONCATENATE(B18,", ",C18,", ",AC18,"x",AD18,IF(N18="RADIAL", "R", "-"),O18,IF(C18="DESERT SERIES (DS)",CONCATENATE(", ",RIGHT(E18,2)," DUROMETER TREAD COMPOUND ",),""), IF($Z18="N/A", "", CONCATENATE(", ", $Z18)))</f>
        <v xml:space="preserve">TENSOR TIRE, DESERT SERIES (DS), 33x10-14, 60 DUROMETER TREAD COMPOUND </v>
      </c>
      <c r="AU18" s="72" t="s">
        <v>247</v>
      </c>
      <c r="AV18" s="72" t="s">
        <v>249</v>
      </c>
      <c r="AW18" s="72" t="str">
        <f t="shared" si="7"/>
        <v>DESERT SERIES (DS)</v>
      </c>
    </row>
    <row r="19" spans="1:49" s="71" customFormat="1" ht="15" customHeight="1" x14ac:dyDescent="0.2">
      <c r="A19" s="70">
        <f t="shared" si="3"/>
        <v>17</v>
      </c>
      <c r="B19" s="18" t="s">
        <v>161</v>
      </c>
      <c r="C19" s="18" t="s">
        <v>67</v>
      </c>
      <c r="D19" s="18" t="s">
        <v>6</v>
      </c>
      <c r="E19" s="18" t="s">
        <v>307</v>
      </c>
      <c r="F19" s="23" t="s">
        <v>312</v>
      </c>
      <c r="G19" s="55">
        <v>44453</v>
      </c>
      <c r="H19" s="34" t="s">
        <v>236</v>
      </c>
      <c r="I19" s="32">
        <v>419</v>
      </c>
      <c r="J19" s="32">
        <v>419</v>
      </c>
      <c r="K19" s="32"/>
      <c r="L19" s="18">
        <v>241</v>
      </c>
      <c r="M19" s="76">
        <f t="shared" si="4"/>
        <v>84</v>
      </c>
      <c r="N19" s="18" t="s">
        <v>5</v>
      </c>
      <c r="O19" s="18">
        <v>14</v>
      </c>
      <c r="P19" s="18">
        <v>97</v>
      </c>
      <c r="Q19" s="26">
        <v>1600</v>
      </c>
      <c r="R19" s="18" t="s">
        <v>11</v>
      </c>
      <c r="S19" s="26" t="s">
        <v>3</v>
      </c>
      <c r="T19" s="26" t="s">
        <v>1</v>
      </c>
      <c r="U19" s="18">
        <v>15</v>
      </c>
      <c r="V19" s="18">
        <v>32</v>
      </c>
      <c r="W19" s="18">
        <v>30</v>
      </c>
      <c r="X19" s="26">
        <v>4.5</v>
      </c>
      <c r="Y19" s="26">
        <v>8.5</v>
      </c>
      <c r="Z19" s="18" t="s">
        <v>153</v>
      </c>
      <c r="AA19" s="18" t="s">
        <v>0</v>
      </c>
      <c r="AB19" s="66">
        <v>35.999944178955211</v>
      </c>
      <c r="AC19" s="18">
        <v>30</v>
      </c>
      <c r="AD19" s="18">
        <v>9.5</v>
      </c>
      <c r="AE19" s="18">
        <v>30</v>
      </c>
      <c r="AF19" s="75">
        <f t="shared" si="6"/>
        <v>9.8076578039999973E-2</v>
      </c>
      <c r="AG19" s="20" t="s">
        <v>309</v>
      </c>
      <c r="AH19" s="20" t="s">
        <v>266</v>
      </c>
      <c r="AI19" s="74" t="s">
        <v>422</v>
      </c>
      <c r="AJ19" s="30" t="s">
        <v>423</v>
      </c>
      <c r="AK19" s="30" t="s">
        <v>424</v>
      </c>
      <c r="AL19" s="30" t="s">
        <v>425</v>
      </c>
      <c r="AM19" s="74" t="s">
        <v>430</v>
      </c>
      <c r="AN19" s="52" t="s">
        <v>431</v>
      </c>
      <c r="AO19" s="52" t="s">
        <v>432</v>
      </c>
      <c r="AP19" s="52" t="s">
        <v>433</v>
      </c>
      <c r="AQ19" s="54"/>
      <c r="AR19" s="54"/>
      <c r="AS19" s="54"/>
      <c r="AT19" s="21" t="str">
        <f>CONCATENATE(B19,", ",C19,", ",AC19,"x",AD19,IF(N19="RADIAL","R","-"),O19,IF(C19="DESERT SERIES (DSR)",CONCATENATE(", ",RIGHT(E19,2)," DUROMETER TREAD COMPOUND",),""),IF($Z19="N/A","",CONCATENATE(", ",$Z19)),IF(RIGHT(E19,2)="LL",", LARGE LOGO",""))</f>
        <v>TENSOR TIRE, DESERT SERIES (DSR), 30x9.5-14, 60 DUROMETER TREAD COMPOUND</v>
      </c>
      <c r="AU19" s="72" t="s">
        <v>247</v>
      </c>
      <c r="AV19" s="72" t="s">
        <v>249</v>
      </c>
      <c r="AW19" s="72" t="str">
        <f t="shared" si="7"/>
        <v>DESERT SERIES (DSR)</v>
      </c>
    </row>
    <row r="20" spans="1:49" s="71" customFormat="1" ht="15" customHeight="1" x14ac:dyDescent="0.2">
      <c r="A20" s="70">
        <f t="shared" si="3"/>
        <v>18</v>
      </c>
      <c r="B20" s="18" t="s">
        <v>161</v>
      </c>
      <c r="C20" s="18" t="s">
        <v>67</v>
      </c>
      <c r="D20" s="18" t="s">
        <v>6</v>
      </c>
      <c r="E20" s="18" t="s">
        <v>331</v>
      </c>
      <c r="F20" s="23" t="s">
        <v>334</v>
      </c>
      <c r="G20" s="55">
        <v>44655</v>
      </c>
      <c r="H20" s="34" t="s">
        <v>238</v>
      </c>
      <c r="I20" s="32">
        <v>429</v>
      </c>
      <c r="J20" s="32">
        <v>429</v>
      </c>
      <c r="K20" s="32"/>
      <c r="L20" s="18">
        <v>241</v>
      </c>
      <c r="M20" s="76">
        <f t="shared" si="4"/>
        <v>84</v>
      </c>
      <c r="N20" s="18" t="s">
        <v>5</v>
      </c>
      <c r="O20" s="18">
        <v>14</v>
      </c>
      <c r="P20" s="18">
        <v>97</v>
      </c>
      <c r="Q20" s="26">
        <v>1600</v>
      </c>
      <c r="R20" s="18" t="s">
        <v>11</v>
      </c>
      <c r="S20" s="26" t="s">
        <v>3</v>
      </c>
      <c r="T20" s="26" t="s">
        <v>1</v>
      </c>
      <c r="U20" s="18">
        <v>15</v>
      </c>
      <c r="V20" s="18">
        <v>32</v>
      </c>
      <c r="W20" s="18">
        <v>30</v>
      </c>
      <c r="X20" s="26">
        <v>4.5</v>
      </c>
      <c r="Y20" s="26">
        <v>8.5</v>
      </c>
      <c r="Z20" s="18" t="s">
        <v>153</v>
      </c>
      <c r="AA20" s="18" t="s">
        <v>0</v>
      </c>
      <c r="AB20" s="66">
        <v>35.999944178955211</v>
      </c>
      <c r="AC20" s="18">
        <v>30</v>
      </c>
      <c r="AD20" s="18">
        <v>9.5</v>
      </c>
      <c r="AE20" s="18">
        <v>30</v>
      </c>
      <c r="AF20" s="75">
        <f t="shared" si="6"/>
        <v>9.8076578039999973E-2</v>
      </c>
      <c r="AG20" s="20" t="s">
        <v>309</v>
      </c>
      <c r="AH20" s="20" t="s">
        <v>266</v>
      </c>
      <c r="AI20" s="74" t="s">
        <v>422</v>
      </c>
      <c r="AJ20" s="30" t="s">
        <v>423</v>
      </c>
      <c r="AK20" s="30" t="s">
        <v>424</v>
      </c>
      <c r="AL20" s="30" t="s">
        <v>425</v>
      </c>
      <c r="AM20" s="74" t="s">
        <v>430</v>
      </c>
      <c r="AN20" s="52" t="s">
        <v>431</v>
      </c>
      <c r="AO20" s="52" t="s">
        <v>432</v>
      </c>
      <c r="AP20" s="52" t="s">
        <v>433</v>
      </c>
      <c r="AQ20" s="54"/>
      <c r="AR20" s="54"/>
      <c r="AS20" s="54"/>
      <c r="AT20" s="21" t="s">
        <v>332</v>
      </c>
      <c r="AU20" s="72" t="s">
        <v>247</v>
      </c>
      <c r="AV20" s="72" t="s">
        <v>249</v>
      </c>
      <c r="AW20" s="72" t="str">
        <f t="shared" si="7"/>
        <v>DESERT SERIES (DSR)</v>
      </c>
    </row>
    <row r="21" spans="1:49" s="71" customFormat="1" ht="15" customHeight="1" x14ac:dyDescent="0.2">
      <c r="A21" s="70">
        <f t="shared" si="3"/>
        <v>19</v>
      </c>
      <c r="B21" s="18" t="s">
        <v>161</v>
      </c>
      <c r="C21" s="18" t="s">
        <v>67</v>
      </c>
      <c r="D21" s="18" t="s">
        <v>6</v>
      </c>
      <c r="E21" s="18" t="s">
        <v>308</v>
      </c>
      <c r="F21" s="23" t="s">
        <v>313</v>
      </c>
      <c r="G21" s="55">
        <v>44453</v>
      </c>
      <c r="H21" s="34" t="s">
        <v>238</v>
      </c>
      <c r="I21" s="32">
        <v>419</v>
      </c>
      <c r="J21" s="32">
        <v>419</v>
      </c>
      <c r="K21" s="32"/>
      <c r="L21" s="18">
        <v>241</v>
      </c>
      <c r="M21" s="76">
        <f t="shared" si="4"/>
        <v>79</v>
      </c>
      <c r="N21" s="18" t="s">
        <v>5</v>
      </c>
      <c r="O21" s="18">
        <v>15</v>
      </c>
      <c r="P21" s="18">
        <v>97</v>
      </c>
      <c r="Q21" s="26">
        <v>1600</v>
      </c>
      <c r="R21" s="18" t="s">
        <v>11</v>
      </c>
      <c r="S21" s="26" t="s">
        <v>3</v>
      </c>
      <c r="T21" s="26" t="s">
        <v>1</v>
      </c>
      <c r="U21" s="18">
        <v>15</v>
      </c>
      <c r="V21" s="18">
        <v>32</v>
      </c>
      <c r="W21" s="18">
        <v>30</v>
      </c>
      <c r="X21" s="26">
        <v>4.5</v>
      </c>
      <c r="Y21" s="26">
        <v>8.5</v>
      </c>
      <c r="Z21" s="18" t="s">
        <v>153</v>
      </c>
      <c r="AA21" s="18" t="s">
        <v>0</v>
      </c>
      <c r="AB21" s="66">
        <v>37.478584571429181</v>
      </c>
      <c r="AC21" s="18">
        <v>30</v>
      </c>
      <c r="AD21" s="18">
        <v>9.5</v>
      </c>
      <c r="AE21" s="18">
        <v>30</v>
      </c>
      <c r="AF21" s="75">
        <f t="shared" si="6"/>
        <v>9.8076578039999973E-2</v>
      </c>
      <c r="AG21" s="20" t="s">
        <v>309</v>
      </c>
      <c r="AH21" s="20" t="s">
        <v>266</v>
      </c>
      <c r="AI21" s="74" t="s">
        <v>422</v>
      </c>
      <c r="AJ21" s="30" t="s">
        <v>423</v>
      </c>
      <c r="AK21" s="30" t="s">
        <v>424</v>
      </c>
      <c r="AL21" s="30" t="s">
        <v>425</v>
      </c>
      <c r="AM21" s="74" t="s">
        <v>430</v>
      </c>
      <c r="AN21" s="52" t="s">
        <v>431</v>
      </c>
      <c r="AO21" s="52" t="s">
        <v>432</v>
      </c>
      <c r="AP21" s="52" t="s">
        <v>433</v>
      </c>
      <c r="AQ21" s="54"/>
      <c r="AR21" s="54"/>
      <c r="AS21" s="54"/>
      <c r="AT21" s="21" t="str">
        <f t="shared" ref="AT21:AT25" si="8">CONCATENATE(B21,", ",C21,", ",AC21,"x",AD21,IF(N21="RADIAL","R","-"),O21,IF(C21="DESERT SERIES (DSR)",CONCATENATE(", ",RIGHT(E21,2)," DUROMETER TREAD COMPOUND",),""),IF($Z21="N/A","",CONCATENATE(", ",$Z21)),IF(RIGHT(E21,2)="LL",", LARGE LOGO",""))</f>
        <v>TENSOR TIRE, DESERT SERIES (DSR), 30x9.5-15, 60 DUROMETER TREAD COMPOUND</v>
      </c>
      <c r="AU21" s="72" t="s">
        <v>247</v>
      </c>
      <c r="AV21" s="72" t="s">
        <v>249</v>
      </c>
      <c r="AW21" s="72" t="str">
        <f t="shared" si="7"/>
        <v>DESERT SERIES (DSR)</v>
      </c>
    </row>
    <row r="22" spans="1:49" s="71" customFormat="1" ht="15" customHeight="1" x14ac:dyDescent="0.2">
      <c r="A22" s="70">
        <f t="shared" si="3"/>
        <v>20</v>
      </c>
      <c r="B22" s="18" t="s">
        <v>161</v>
      </c>
      <c r="C22" s="18" t="s">
        <v>67</v>
      </c>
      <c r="D22" s="18" t="s">
        <v>6</v>
      </c>
      <c r="E22" s="18" t="s">
        <v>325</v>
      </c>
      <c r="F22" s="24" t="s">
        <v>70</v>
      </c>
      <c r="G22" s="56">
        <v>42736</v>
      </c>
      <c r="H22" s="34" t="s">
        <v>236</v>
      </c>
      <c r="I22" s="32">
        <v>469</v>
      </c>
      <c r="J22" s="32">
        <v>469</v>
      </c>
      <c r="K22" s="32"/>
      <c r="L22" s="26">
        <v>254</v>
      </c>
      <c r="M22" s="76">
        <f t="shared" si="4"/>
        <v>90</v>
      </c>
      <c r="N22" s="18" t="s">
        <v>5</v>
      </c>
      <c r="O22" s="18">
        <v>15</v>
      </c>
      <c r="P22" s="26">
        <v>97</v>
      </c>
      <c r="Q22" s="26">
        <v>1600</v>
      </c>
      <c r="R22" s="18" t="s">
        <v>11</v>
      </c>
      <c r="S22" s="26" t="s">
        <v>3</v>
      </c>
      <c r="T22" s="26" t="s">
        <v>1</v>
      </c>
      <c r="U22" s="26">
        <v>13</v>
      </c>
      <c r="V22" s="26">
        <v>32</v>
      </c>
      <c r="W22" s="26">
        <v>33</v>
      </c>
      <c r="X22" s="26">
        <v>4.5</v>
      </c>
      <c r="Y22" s="26">
        <v>8.5</v>
      </c>
      <c r="Z22" s="18" t="s">
        <v>153</v>
      </c>
      <c r="AA22" s="26" t="s">
        <v>0</v>
      </c>
      <c r="AB22" s="67">
        <v>39.200000000000003</v>
      </c>
      <c r="AC22" s="26">
        <v>33</v>
      </c>
      <c r="AD22" s="26">
        <v>10</v>
      </c>
      <c r="AE22" s="26">
        <v>33</v>
      </c>
      <c r="AF22" s="75">
        <f t="shared" si="6"/>
        <v>0.12491858887199997</v>
      </c>
      <c r="AG22" s="20" t="s">
        <v>309</v>
      </c>
      <c r="AH22" s="20" t="s">
        <v>266</v>
      </c>
      <c r="AI22" s="74" t="s">
        <v>422</v>
      </c>
      <c r="AJ22" s="30" t="s">
        <v>423</v>
      </c>
      <c r="AK22" s="30" t="s">
        <v>424</v>
      </c>
      <c r="AL22" s="30" t="s">
        <v>425</v>
      </c>
      <c r="AM22" s="74" t="s">
        <v>430</v>
      </c>
      <c r="AN22" s="52" t="s">
        <v>431</v>
      </c>
      <c r="AO22" s="52" t="s">
        <v>432</v>
      </c>
      <c r="AP22" s="52" t="s">
        <v>433</v>
      </c>
      <c r="AQ22" s="54"/>
      <c r="AR22" s="54"/>
      <c r="AS22" s="54"/>
      <c r="AT22" s="21" t="str">
        <f t="shared" si="8"/>
        <v>TENSOR TIRE, DESERT SERIES (DSR), 33x10-15, 60 DUROMETER TREAD COMPOUND</v>
      </c>
      <c r="AU22" s="72" t="s">
        <v>247</v>
      </c>
      <c r="AV22" s="72" t="s">
        <v>249</v>
      </c>
      <c r="AW22" s="72" t="str">
        <f t="shared" si="7"/>
        <v>DESERT SERIES (DSR)</v>
      </c>
    </row>
    <row r="23" spans="1:49" s="71" customFormat="1" ht="15" customHeight="1" x14ac:dyDescent="0.2">
      <c r="A23" s="70">
        <f t="shared" si="3"/>
        <v>21</v>
      </c>
      <c r="B23" s="18" t="s">
        <v>161</v>
      </c>
      <c r="C23" s="18" t="s">
        <v>67</v>
      </c>
      <c r="D23" s="18" t="s">
        <v>6</v>
      </c>
      <c r="E23" s="26" t="s">
        <v>323</v>
      </c>
      <c r="F23" s="27" t="s">
        <v>292</v>
      </c>
      <c r="G23" s="56">
        <v>44210</v>
      </c>
      <c r="H23" s="34" t="s">
        <v>236</v>
      </c>
      <c r="I23" s="32">
        <v>522</v>
      </c>
      <c r="J23" s="32">
        <v>522</v>
      </c>
      <c r="K23" s="32"/>
      <c r="L23" s="18">
        <v>254</v>
      </c>
      <c r="M23" s="76">
        <f t="shared" si="4"/>
        <v>100</v>
      </c>
      <c r="N23" s="18" t="s">
        <v>5</v>
      </c>
      <c r="O23" s="26">
        <v>15</v>
      </c>
      <c r="P23" s="29">
        <v>97</v>
      </c>
      <c r="Q23" s="26">
        <v>1600</v>
      </c>
      <c r="R23" s="18" t="s">
        <v>4</v>
      </c>
      <c r="S23" s="26" t="s">
        <v>3</v>
      </c>
      <c r="T23" s="26" t="s">
        <v>1</v>
      </c>
      <c r="U23" s="26">
        <v>13</v>
      </c>
      <c r="V23" s="26">
        <v>32</v>
      </c>
      <c r="W23" s="26">
        <v>35</v>
      </c>
      <c r="X23" s="26">
        <v>4.5</v>
      </c>
      <c r="Y23" s="26">
        <v>8.5</v>
      </c>
      <c r="Z23" s="18" t="s">
        <v>153</v>
      </c>
      <c r="AA23" s="26" t="s">
        <v>0</v>
      </c>
      <c r="AB23" s="68">
        <v>44.97</v>
      </c>
      <c r="AC23" s="26">
        <v>35</v>
      </c>
      <c r="AD23" s="26">
        <v>10</v>
      </c>
      <c r="AE23" s="26">
        <v>35</v>
      </c>
      <c r="AF23" s="75">
        <f t="shared" si="6"/>
        <v>0.14051907379999998</v>
      </c>
      <c r="AG23" s="20" t="s">
        <v>309</v>
      </c>
      <c r="AH23" s="20" t="s">
        <v>266</v>
      </c>
      <c r="AI23" s="74" t="s">
        <v>422</v>
      </c>
      <c r="AJ23" s="30" t="s">
        <v>423</v>
      </c>
      <c r="AK23" s="30" t="s">
        <v>424</v>
      </c>
      <c r="AL23" s="30" t="s">
        <v>425</v>
      </c>
      <c r="AM23" s="74" t="s">
        <v>430</v>
      </c>
      <c r="AN23" s="52" t="s">
        <v>431</v>
      </c>
      <c r="AO23" s="52" t="s">
        <v>432</v>
      </c>
      <c r="AP23" s="52" t="s">
        <v>433</v>
      </c>
      <c r="AQ23" s="54"/>
      <c r="AR23" s="54"/>
      <c r="AS23" s="54"/>
      <c r="AT23" s="21" t="str">
        <f t="shared" si="8"/>
        <v>TENSOR TIRE, DESERT SERIES (DSR), 35x10-15, 65 DUROMETER TREAD COMPOUND</v>
      </c>
      <c r="AU23" s="72" t="s">
        <v>247</v>
      </c>
      <c r="AV23" s="72" t="s">
        <v>249</v>
      </c>
      <c r="AW23" s="72" t="str">
        <f t="shared" si="7"/>
        <v>DESERT SERIES (DSR)</v>
      </c>
    </row>
    <row r="24" spans="1:49" s="71" customFormat="1" ht="15" customHeight="1" x14ac:dyDescent="0.2">
      <c r="A24" s="70">
        <f t="shared" si="3"/>
        <v>22</v>
      </c>
      <c r="B24" s="18" t="s">
        <v>161</v>
      </c>
      <c r="C24" s="18" t="s">
        <v>67</v>
      </c>
      <c r="D24" s="18" t="s">
        <v>6</v>
      </c>
      <c r="E24" s="26" t="s">
        <v>321</v>
      </c>
      <c r="F24" s="27" t="s">
        <v>293</v>
      </c>
      <c r="G24" s="56">
        <v>44210</v>
      </c>
      <c r="H24" s="34" t="s">
        <v>236</v>
      </c>
      <c r="I24" s="32">
        <v>589</v>
      </c>
      <c r="J24" s="32">
        <v>589</v>
      </c>
      <c r="K24" s="32"/>
      <c r="L24" s="18">
        <v>254</v>
      </c>
      <c r="M24" s="76">
        <f t="shared" si="4"/>
        <v>110</v>
      </c>
      <c r="N24" s="18" t="s">
        <v>5</v>
      </c>
      <c r="O24" s="26">
        <v>15</v>
      </c>
      <c r="P24" s="29">
        <v>97</v>
      </c>
      <c r="Q24" s="26">
        <v>1600</v>
      </c>
      <c r="R24" s="18" t="s">
        <v>4</v>
      </c>
      <c r="S24" s="26" t="s">
        <v>3</v>
      </c>
      <c r="T24" s="26" t="s">
        <v>1</v>
      </c>
      <c r="U24" s="26">
        <v>13</v>
      </c>
      <c r="V24" s="26">
        <v>32</v>
      </c>
      <c r="W24" s="26">
        <v>37</v>
      </c>
      <c r="X24" s="26">
        <v>4.5</v>
      </c>
      <c r="Y24" s="26">
        <v>8.5</v>
      </c>
      <c r="Z24" s="18" t="s">
        <v>153</v>
      </c>
      <c r="AA24" s="26" t="s">
        <v>0</v>
      </c>
      <c r="AB24" s="67">
        <v>50</v>
      </c>
      <c r="AC24" s="26">
        <v>37</v>
      </c>
      <c r="AD24" s="26">
        <v>10</v>
      </c>
      <c r="AE24" s="26">
        <v>37</v>
      </c>
      <c r="AF24" s="75">
        <f t="shared" si="6"/>
        <v>0.15703723431199998</v>
      </c>
      <c r="AG24" s="20" t="s">
        <v>309</v>
      </c>
      <c r="AH24" s="20" t="s">
        <v>266</v>
      </c>
      <c r="AI24" s="74" t="s">
        <v>422</v>
      </c>
      <c r="AJ24" s="30" t="s">
        <v>423</v>
      </c>
      <c r="AK24" s="30" t="s">
        <v>424</v>
      </c>
      <c r="AL24" s="30" t="s">
        <v>425</v>
      </c>
      <c r="AM24" s="74" t="s">
        <v>430</v>
      </c>
      <c r="AN24" s="52" t="s">
        <v>431</v>
      </c>
      <c r="AO24" s="52" t="s">
        <v>432</v>
      </c>
      <c r="AP24" s="52" t="s">
        <v>433</v>
      </c>
      <c r="AQ24" s="54" t="s">
        <v>381</v>
      </c>
      <c r="AR24" s="54" t="s">
        <v>382</v>
      </c>
      <c r="AS24" s="54" t="s">
        <v>383</v>
      </c>
      <c r="AT24" s="21" t="str">
        <f t="shared" si="8"/>
        <v>TENSOR TIRE, DESERT SERIES (DSR), 37x10-15, 65 DUROMETER TREAD COMPOUND</v>
      </c>
      <c r="AU24" s="72" t="s">
        <v>247</v>
      </c>
      <c r="AV24" s="72" t="s">
        <v>249</v>
      </c>
      <c r="AW24" s="72" t="str">
        <f t="shared" si="7"/>
        <v>DESERT SERIES (DSR)</v>
      </c>
    </row>
    <row r="25" spans="1:49" s="71" customFormat="1" ht="15" customHeight="1" x14ac:dyDescent="0.2">
      <c r="A25" s="70">
        <f t="shared" si="3"/>
        <v>23</v>
      </c>
      <c r="B25" s="18" t="s">
        <v>161</v>
      </c>
      <c r="C25" s="18" t="s">
        <v>67</v>
      </c>
      <c r="D25" s="18" t="s">
        <v>6</v>
      </c>
      <c r="E25" s="26" t="s">
        <v>320</v>
      </c>
      <c r="F25" s="27" t="s">
        <v>294</v>
      </c>
      <c r="G25" s="56">
        <v>44210</v>
      </c>
      <c r="H25" s="34" t="s">
        <v>236</v>
      </c>
      <c r="I25" s="32">
        <v>599</v>
      </c>
      <c r="J25" s="32">
        <v>599</v>
      </c>
      <c r="K25" s="32"/>
      <c r="L25" s="18">
        <v>254</v>
      </c>
      <c r="M25" s="76">
        <f t="shared" si="4"/>
        <v>100</v>
      </c>
      <c r="N25" s="18" t="s">
        <v>5</v>
      </c>
      <c r="O25" s="26">
        <v>17</v>
      </c>
      <c r="P25" s="29">
        <v>97</v>
      </c>
      <c r="Q25" s="26">
        <v>1600</v>
      </c>
      <c r="R25" s="18" t="s">
        <v>4</v>
      </c>
      <c r="S25" s="26" t="s">
        <v>3</v>
      </c>
      <c r="T25" s="26" t="s">
        <v>1</v>
      </c>
      <c r="U25" s="26">
        <v>13</v>
      </c>
      <c r="V25" s="26">
        <v>32</v>
      </c>
      <c r="W25" s="26">
        <v>37</v>
      </c>
      <c r="X25" s="26">
        <v>4.5</v>
      </c>
      <c r="Y25" s="26">
        <v>8.5</v>
      </c>
      <c r="Z25" s="18" t="s">
        <v>153</v>
      </c>
      <c r="AA25" s="26" t="s">
        <v>0</v>
      </c>
      <c r="AB25" s="67">
        <v>50</v>
      </c>
      <c r="AC25" s="26">
        <v>37</v>
      </c>
      <c r="AD25" s="26">
        <v>10</v>
      </c>
      <c r="AE25" s="26">
        <v>37</v>
      </c>
      <c r="AF25" s="75">
        <f t="shared" si="6"/>
        <v>0.15703723431199998</v>
      </c>
      <c r="AG25" s="20" t="s">
        <v>309</v>
      </c>
      <c r="AH25" s="20" t="s">
        <v>266</v>
      </c>
      <c r="AI25" s="74" t="s">
        <v>422</v>
      </c>
      <c r="AJ25" s="30" t="s">
        <v>423</v>
      </c>
      <c r="AK25" s="30" t="s">
        <v>424</v>
      </c>
      <c r="AL25" s="30" t="s">
        <v>425</v>
      </c>
      <c r="AM25" s="74" t="s">
        <v>430</v>
      </c>
      <c r="AN25" s="52" t="s">
        <v>431</v>
      </c>
      <c r="AO25" s="52" t="s">
        <v>432</v>
      </c>
      <c r="AP25" s="52" t="s">
        <v>433</v>
      </c>
      <c r="AQ25" s="54"/>
      <c r="AR25" s="54"/>
      <c r="AS25" s="54"/>
      <c r="AT25" s="21" t="str">
        <f t="shared" si="8"/>
        <v>TENSOR TIRE, DESERT SERIES (DSR), 37x10-17, 65 DUROMETER TREAD COMPOUND</v>
      </c>
      <c r="AU25" s="72" t="s">
        <v>247</v>
      </c>
      <c r="AV25" s="72" t="s">
        <v>249</v>
      </c>
      <c r="AW25" s="72" t="str">
        <f t="shared" si="7"/>
        <v>DESERT SERIES (DSR)</v>
      </c>
    </row>
    <row r="26" spans="1:49" s="71" customFormat="1" ht="15" customHeight="1" x14ac:dyDescent="0.2">
      <c r="A26" s="70">
        <f t="shared" si="3"/>
        <v>24</v>
      </c>
      <c r="B26" s="18" t="s">
        <v>161</v>
      </c>
      <c r="C26" s="18" t="s">
        <v>337</v>
      </c>
      <c r="D26" s="18" t="s">
        <v>98</v>
      </c>
      <c r="E26" s="26" t="s">
        <v>338</v>
      </c>
      <c r="F26" s="27" t="s">
        <v>339</v>
      </c>
      <c r="G26" s="56">
        <v>44721</v>
      </c>
      <c r="H26" s="34" t="s">
        <v>236</v>
      </c>
      <c r="I26" s="32">
        <v>299</v>
      </c>
      <c r="J26" s="25"/>
      <c r="K26" s="32"/>
      <c r="L26" s="18">
        <v>279</v>
      </c>
      <c r="M26" s="76">
        <f t="shared" si="4"/>
        <v>82</v>
      </c>
      <c r="N26" s="18" t="s">
        <v>5</v>
      </c>
      <c r="O26" s="26">
        <v>15</v>
      </c>
      <c r="P26" s="29">
        <v>78</v>
      </c>
      <c r="Q26" s="26">
        <v>940</v>
      </c>
      <c r="R26" s="18" t="s">
        <v>153</v>
      </c>
      <c r="S26" s="26" t="s">
        <v>355</v>
      </c>
      <c r="T26" s="26" t="s">
        <v>1</v>
      </c>
      <c r="U26" s="26">
        <v>12</v>
      </c>
      <c r="V26" s="26">
        <v>32</v>
      </c>
      <c r="W26" s="26">
        <v>33</v>
      </c>
      <c r="X26" s="26">
        <v>6</v>
      </c>
      <c r="Y26" s="26">
        <v>8</v>
      </c>
      <c r="Z26" s="18" t="s">
        <v>342</v>
      </c>
      <c r="AA26" s="26" t="s">
        <v>0</v>
      </c>
      <c r="AB26" s="67">
        <v>24.4</v>
      </c>
      <c r="AC26" s="26">
        <v>33</v>
      </c>
      <c r="AD26" s="26">
        <v>11</v>
      </c>
      <c r="AE26" s="26">
        <v>33</v>
      </c>
      <c r="AF26" s="75">
        <f>SUM(((AC26*25.4)*((AD26*0.6)*25.4)*(AE26*25.4))/1000000000)</f>
        <v>0.11778038379359997</v>
      </c>
      <c r="AG26" s="20" t="s">
        <v>309</v>
      </c>
      <c r="AH26" s="20" t="s">
        <v>267</v>
      </c>
      <c r="AI26" s="30" t="s">
        <v>362</v>
      </c>
      <c r="AJ26" s="30" t="s">
        <v>363</v>
      </c>
      <c r="AK26" s="30" t="s">
        <v>364</v>
      </c>
      <c r="AL26" s="30" t="s">
        <v>365</v>
      </c>
      <c r="AM26" s="30" t="s">
        <v>366</v>
      </c>
      <c r="AN26" s="52" t="s">
        <v>436</v>
      </c>
      <c r="AO26" s="52" t="s">
        <v>437</v>
      </c>
      <c r="AP26" s="52"/>
      <c r="AQ26" s="73" t="s">
        <v>384</v>
      </c>
      <c r="AR26" s="73" t="s">
        <v>385</v>
      </c>
      <c r="AS26" s="54" t="s">
        <v>386</v>
      </c>
      <c r="AT26" s="21" t="s">
        <v>344</v>
      </c>
      <c r="AU26" s="72" t="s">
        <v>247</v>
      </c>
      <c r="AV26" s="72" t="s">
        <v>249</v>
      </c>
      <c r="AW26" s="72" t="str">
        <f t="shared" si="7"/>
        <v>SAND SERIES (SS)</v>
      </c>
    </row>
    <row r="27" spans="1:49" s="71" customFormat="1" ht="15" customHeight="1" x14ac:dyDescent="0.2">
      <c r="A27" s="70">
        <f t="shared" si="3"/>
        <v>25</v>
      </c>
      <c r="B27" s="18" t="s">
        <v>161</v>
      </c>
      <c r="C27" s="18" t="s">
        <v>337</v>
      </c>
      <c r="D27" s="18" t="s">
        <v>99</v>
      </c>
      <c r="E27" s="26" t="s">
        <v>340</v>
      </c>
      <c r="F27" s="27" t="s">
        <v>341</v>
      </c>
      <c r="G27" s="56">
        <v>44721</v>
      </c>
      <c r="H27" s="34" t="s">
        <v>236</v>
      </c>
      <c r="I27" s="32">
        <v>349</v>
      </c>
      <c r="J27" s="25"/>
      <c r="K27" s="32"/>
      <c r="L27" s="18">
        <v>330</v>
      </c>
      <c r="M27" s="76">
        <f t="shared" si="4"/>
        <v>69</v>
      </c>
      <c r="N27" s="18" t="s">
        <v>5</v>
      </c>
      <c r="O27" s="26">
        <v>15</v>
      </c>
      <c r="P27" s="29">
        <v>84</v>
      </c>
      <c r="Q27" s="26">
        <v>1100</v>
      </c>
      <c r="R27" s="18" t="s">
        <v>153</v>
      </c>
      <c r="S27" s="26" t="s">
        <v>355</v>
      </c>
      <c r="T27" s="26" t="s">
        <v>354</v>
      </c>
      <c r="U27" s="26">
        <v>32</v>
      </c>
      <c r="V27" s="26">
        <v>32</v>
      </c>
      <c r="W27" s="26">
        <v>33</v>
      </c>
      <c r="X27" s="26">
        <v>8</v>
      </c>
      <c r="Y27" s="26">
        <v>10</v>
      </c>
      <c r="Z27" s="18" t="s">
        <v>343</v>
      </c>
      <c r="AA27" s="26" t="s">
        <v>0</v>
      </c>
      <c r="AB27" s="67">
        <v>29.9</v>
      </c>
      <c r="AC27" s="26">
        <v>33</v>
      </c>
      <c r="AD27" s="26">
        <v>13</v>
      </c>
      <c r="AE27" s="26">
        <v>33</v>
      </c>
      <c r="AF27" s="75">
        <f>SUM(((AC27*25.4)*((AD27*0.6)*25.4)*(AE27*25.4))/1000000000)</f>
        <v>0.13919499902879998</v>
      </c>
      <c r="AG27" s="20" t="s">
        <v>309</v>
      </c>
      <c r="AH27" s="20" t="s">
        <v>267</v>
      </c>
      <c r="AI27" s="30" t="s">
        <v>362</v>
      </c>
      <c r="AJ27" s="30" t="s">
        <v>363</v>
      </c>
      <c r="AK27" s="30" t="s">
        <v>364</v>
      </c>
      <c r="AL27" s="30" t="s">
        <v>365</v>
      </c>
      <c r="AM27" s="30" t="s">
        <v>366</v>
      </c>
      <c r="AN27" s="52" t="s">
        <v>436</v>
      </c>
      <c r="AO27" s="52" t="s">
        <v>438</v>
      </c>
      <c r="AP27" s="52"/>
      <c r="AQ27" s="73" t="s">
        <v>387</v>
      </c>
      <c r="AR27" s="73" t="s">
        <v>388</v>
      </c>
      <c r="AS27" s="73" t="s">
        <v>389</v>
      </c>
      <c r="AT27" s="21" t="s">
        <v>345</v>
      </c>
      <c r="AU27" s="72" t="s">
        <v>247</v>
      </c>
      <c r="AV27" s="72" t="s">
        <v>249</v>
      </c>
      <c r="AW27" s="72" t="str">
        <f t="shared" si="7"/>
        <v>SAND SERIES (SS)</v>
      </c>
    </row>
    <row r="28" spans="1:49" s="71" customFormat="1" ht="15" customHeight="1" x14ac:dyDescent="0.2">
      <c r="A28" s="70">
        <f t="shared" si="3"/>
        <v>26</v>
      </c>
      <c r="B28" s="18" t="s">
        <v>148</v>
      </c>
      <c r="C28" s="18" t="s">
        <v>100</v>
      </c>
      <c r="D28" s="18" t="s">
        <v>98</v>
      </c>
      <c r="E28" s="18" t="s">
        <v>87</v>
      </c>
      <c r="F28" s="24" t="s">
        <v>107</v>
      </c>
      <c r="G28" s="56">
        <v>43497</v>
      </c>
      <c r="H28" s="34" t="s">
        <v>236</v>
      </c>
      <c r="I28" s="32">
        <v>170.17</v>
      </c>
      <c r="J28" s="25"/>
      <c r="K28" s="32"/>
      <c r="L28" s="26">
        <v>305</v>
      </c>
      <c r="M28" s="76">
        <f t="shared" si="4"/>
        <v>58</v>
      </c>
      <c r="N28" s="18" t="s">
        <v>80</v>
      </c>
      <c r="O28" s="18">
        <v>14</v>
      </c>
      <c r="P28" s="26">
        <v>52</v>
      </c>
      <c r="Q28" s="26">
        <v>450</v>
      </c>
      <c r="R28" s="18" t="s">
        <v>153</v>
      </c>
      <c r="S28" s="18" t="s">
        <v>153</v>
      </c>
      <c r="T28" s="26" t="s">
        <v>79</v>
      </c>
      <c r="U28" s="18">
        <v>18</v>
      </c>
      <c r="V28" s="26">
        <v>32</v>
      </c>
      <c r="W28" s="18">
        <f t="shared" ref="W28:W38" si="9">AE28</f>
        <v>28</v>
      </c>
      <c r="X28" s="26">
        <v>6</v>
      </c>
      <c r="Y28" s="26">
        <v>8</v>
      </c>
      <c r="Z28" s="18" t="s">
        <v>156</v>
      </c>
      <c r="AA28" s="26" t="s">
        <v>0</v>
      </c>
      <c r="AB28" s="68">
        <v>21.56</v>
      </c>
      <c r="AC28" s="26">
        <v>28</v>
      </c>
      <c r="AD28" s="26">
        <v>12</v>
      </c>
      <c r="AE28" s="26">
        <f t="shared" ref="AE28:AE36" si="10">AC28</f>
        <v>28</v>
      </c>
      <c r="AF28" s="75">
        <f t="shared" ref="AF28:AF38" si="11">SUM(((AC28*25.4)*((AD28*0.6)*25.4)*(AE28*25.4))/1000000000)</f>
        <v>9.2501698867199972E-2</v>
      </c>
      <c r="AG28" s="20" t="s">
        <v>309</v>
      </c>
      <c r="AH28" s="20" t="s">
        <v>267</v>
      </c>
      <c r="AI28" s="30" t="s">
        <v>217</v>
      </c>
      <c r="AJ28" s="30" t="s">
        <v>218</v>
      </c>
      <c r="AK28" s="30" t="s">
        <v>219</v>
      </c>
      <c r="AL28" s="30" t="s">
        <v>220</v>
      </c>
      <c r="AM28" s="30" t="s">
        <v>221</v>
      </c>
      <c r="AN28" s="52"/>
      <c r="AO28" s="52"/>
      <c r="AP28" s="52"/>
      <c r="AQ28" s="73" t="s">
        <v>405</v>
      </c>
      <c r="AR28" s="73" t="s">
        <v>404</v>
      </c>
      <c r="AS28" s="73" t="s">
        <v>406</v>
      </c>
      <c r="AT28" s="21" t="s">
        <v>193</v>
      </c>
      <c r="AU28" s="72" t="s">
        <v>247</v>
      </c>
      <c r="AV28" s="72" t="s">
        <v>249</v>
      </c>
      <c r="AW28" s="72" t="str">
        <f t="shared" si="7"/>
        <v>SAND STRIPPER FRONT</v>
      </c>
    </row>
    <row r="29" spans="1:49" s="71" customFormat="1" ht="15" customHeight="1" x14ac:dyDescent="0.2">
      <c r="A29" s="70">
        <f t="shared" si="3"/>
        <v>27</v>
      </c>
      <c r="B29" s="18" t="s">
        <v>148</v>
      </c>
      <c r="C29" s="18" t="s">
        <v>187</v>
      </c>
      <c r="D29" s="18" t="s">
        <v>99</v>
      </c>
      <c r="E29" s="18" t="s">
        <v>88</v>
      </c>
      <c r="F29" s="24" t="s">
        <v>108</v>
      </c>
      <c r="G29" s="56">
        <v>43497</v>
      </c>
      <c r="H29" s="34" t="s">
        <v>236</v>
      </c>
      <c r="I29" s="32">
        <v>203.21</v>
      </c>
      <c r="J29" s="25"/>
      <c r="K29" s="32"/>
      <c r="L29" s="26">
        <v>380</v>
      </c>
      <c r="M29" s="76">
        <f t="shared" si="4"/>
        <v>47</v>
      </c>
      <c r="N29" s="18" t="s">
        <v>80</v>
      </c>
      <c r="O29" s="18">
        <v>14</v>
      </c>
      <c r="P29" s="26">
        <v>56</v>
      </c>
      <c r="Q29" s="26">
        <v>500</v>
      </c>
      <c r="R29" s="18" t="s">
        <v>153</v>
      </c>
      <c r="S29" s="18" t="s">
        <v>153</v>
      </c>
      <c r="T29" s="26" t="s">
        <v>354</v>
      </c>
      <c r="U29" s="18">
        <v>20</v>
      </c>
      <c r="V29" s="26">
        <v>32</v>
      </c>
      <c r="W29" s="18">
        <f t="shared" si="9"/>
        <v>28</v>
      </c>
      <c r="X29" s="26">
        <v>8</v>
      </c>
      <c r="Y29" s="26">
        <v>10</v>
      </c>
      <c r="Z29" s="26" t="s">
        <v>162</v>
      </c>
      <c r="AA29" s="26" t="s">
        <v>0</v>
      </c>
      <c r="AB29" s="68">
        <v>23.1</v>
      </c>
      <c r="AC29" s="26">
        <v>28</v>
      </c>
      <c r="AD29" s="26">
        <v>15</v>
      </c>
      <c r="AE29" s="26">
        <f t="shared" si="10"/>
        <v>28</v>
      </c>
      <c r="AF29" s="75">
        <f t="shared" si="11"/>
        <v>0.11562712358399997</v>
      </c>
      <c r="AG29" s="20" t="s">
        <v>309</v>
      </c>
      <c r="AH29" s="20" t="s">
        <v>267</v>
      </c>
      <c r="AI29" s="30" t="s">
        <v>222</v>
      </c>
      <c r="AJ29" s="30" t="s">
        <v>223</v>
      </c>
      <c r="AK29" s="30" t="s">
        <v>224</v>
      </c>
      <c r="AL29" s="30" t="s">
        <v>220</v>
      </c>
      <c r="AM29" s="30" t="s">
        <v>225</v>
      </c>
      <c r="AN29" s="52"/>
      <c r="AO29" s="52"/>
      <c r="AP29" s="52"/>
      <c r="AQ29" s="73" t="s">
        <v>401</v>
      </c>
      <c r="AR29" s="73" t="s">
        <v>402</v>
      </c>
      <c r="AS29" s="73" t="s">
        <v>403</v>
      </c>
      <c r="AT29" s="21" t="s">
        <v>194</v>
      </c>
      <c r="AU29" s="72" t="s">
        <v>247</v>
      </c>
      <c r="AV29" s="72" t="s">
        <v>249</v>
      </c>
      <c r="AW29" s="72" t="str">
        <f t="shared" si="7"/>
        <v>SAND STRIPPER REAR SC</v>
      </c>
    </row>
    <row r="30" spans="1:49" s="71" customFormat="1" ht="15" customHeight="1" x14ac:dyDescent="0.2">
      <c r="A30" s="70">
        <f t="shared" si="3"/>
        <v>28</v>
      </c>
      <c r="B30" s="18" t="s">
        <v>148</v>
      </c>
      <c r="C30" s="18" t="s">
        <v>448</v>
      </c>
      <c r="D30" s="18" t="s">
        <v>98</v>
      </c>
      <c r="E30" s="18" t="s">
        <v>147</v>
      </c>
      <c r="F30" s="24" t="s">
        <v>109</v>
      </c>
      <c r="G30" s="56">
        <v>43497</v>
      </c>
      <c r="H30" s="34" t="s">
        <v>236</v>
      </c>
      <c r="I30" s="32">
        <v>236.24</v>
      </c>
      <c r="J30" s="25"/>
      <c r="K30" s="32"/>
      <c r="L30" s="26">
        <v>330</v>
      </c>
      <c r="M30" s="76">
        <f t="shared" si="4"/>
        <v>58</v>
      </c>
      <c r="N30" s="18" t="s">
        <v>80</v>
      </c>
      <c r="O30" s="18">
        <v>15</v>
      </c>
      <c r="P30" s="26">
        <v>56</v>
      </c>
      <c r="Q30" s="26">
        <v>500</v>
      </c>
      <c r="R30" s="18" t="s">
        <v>153</v>
      </c>
      <c r="S30" s="18" t="s">
        <v>153</v>
      </c>
      <c r="T30" s="26" t="s">
        <v>79</v>
      </c>
      <c r="U30" s="18">
        <v>18</v>
      </c>
      <c r="V30" s="26">
        <v>32</v>
      </c>
      <c r="W30" s="18">
        <f t="shared" si="9"/>
        <v>30</v>
      </c>
      <c r="X30" s="26">
        <v>6</v>
      </c>
      <c r="Y30" s="26">
        <v>8</v>
      </c>
      <c r="Z30" s="18" t="s">
        <v>156</v>
      </c>
      <c r="AA30" s="26" t="s">
        <v>0</v>
      </c>
      <c r="AB30" s="68">
        <v>24.64</v>
      </c>
      <c r="AC30" s="26">
        <v>30</v>
      </c>
      <c r="AD30" s="26">
        <v>13</v>
      </c>
      <c r="AE30" s="26">
        <f t="shared" si="10"/>
        <v>30</v>
      </c>
      <c r="AF30" s="75">
        <f t="shared" si="11"/>
        <v>0.11503718927999998</v>
      </c>
      <c r="AG30" s="20" t="s">
        <v>309</v>
      </c>
      <c r="AH30" s="20" t="s">
        <v>267</v>
      </c>
      <c r="AI30" s="30" t="s">
        <v>217</v>
      </c>
      <c r="AJ30" s="30" t="s">
        <v>218</v>
      </c>
      <c r="AK30" s="30" t="s">
        <v>219</v>
      </c>
      <c r="AL30" s="30" t="s">
        <v>220</v>
      </c>
      <c r="AM30" s="30" t="s">
        <v>221</v>
      </c>
      <c r="AN30" s="52"/>
      <c r="AO30" s="52"/>
      <c r="AP30" s="52"/>
      <c r="AQ30" s="73" t="s">
        <v>406</v>
      </c>
      <c r="AR30" s="73" t="s">
        <v>407</v>
      </c>
      <c r="AS30" s="73" t="s">
        <v>408</v>
      </c>
      <c r="AT30" s="21" t="s">
        <v>195</v>
      </c>
      <c r="AU30" s="72" t="s">
        <v>247</v>
      </c>
      <c r="AV30" s="72" t="s">
        <v>249</v>
      </c>
      <c r="AW30" s="72" t="str">
        <f t="shared" si="7"/>
        <v>SAND STRIPPER FRONT XL</v>
      </c>
    </row>
    <row r="31" spans="1:49" s="71" customFormat="1" ht="15" customHeight="1" x14ac:dyDescent="0.2">
      <c r="A31" s="70">
        <f t="shared" si="3"/>
        <v>29</v>
      </c>
      <c r="B31" s="18" t="s">
        <v>148</v>
      </c>
      <c r="C31" s="18" t="s">
        <v>188</v>
      </c>
      <c r="D31" s="18" t="s">
        <v>99</v>
      </c>
      <c r="E31" s="18" t="s">
        <v>89</v>
      </c>
      <c r="F31" s="24" t="s">
        <v>110</v>
      </c>
      <c r="G31" s="56">
        <v>43497</v>
      </c>
      <c r="H31" s="34" t="s">
        <v>236</v>
      </c>
      <c r="I31" s="32">
        <v>215.91</v>
      </c>
      <c r="J31" s="25"/>
      <c r="K31" s="32"/>
      <c r="L31" s="26">
        <v>380</v>
      </c>
      <c r="M31" s="76">
        <f t="shared" si="4"/>
        <v>47</v>
      </c>
      <c r="N31" s="18" t="s">
        <v>80</v>
      </c>
      <c r="O31" s="18">
        <v>14</v>
      </c>
      <c r="P31" s="26">
        <v>56</v>
      </c>
      <c r="Q31" s="26">
        <v>500</v>
      </c>
      <c r="R31" s="18" t="s">
        <v>153</v>
      </c>
      <c r="S31" s="18" t="s">
        <v>153</v>
      </c>
      <c r="T31" s="26" t="s">
        <v>354</v>
      </c>
      <c r="U31" s="18">
        <v>30</v>
      </c>
      <c r="V31" s="26">
        <v>32</v>
      </c>
      <c r="W31" s="18">
        <f t="shared" si="9"/>
        <v>28</v>
      </c>
      <c r="X31" s="26">
        <v>8</v>
      </c>
      <c r="Y31" s="26">
        <v>10</v>
      </c>
      <c r="Z31" s="26" t="s">
        <v>157</v>
      </c>
      <c r="AA31" s="26" t="s">
        <v>0</v>
      </c>
      <c r="AB31" s="68">
        <v>25.96</v>
      </c>
      <c r="AC31" s="26">
        <v>28</v>
      </c>
      <c r="AD31" s="26">
        <v>15</v>
      </c>
      <c r="AE31" s="26">
        <f t="shared" si="10"/>
        <v>28</v>
      </c>
      <c r="AF31" s="75">
        <f t="shared" si="11"/>
        <v>0.11562712358399997</v>
      </c>
      <c r="AG31" s="20" t="s">
        <v>309</v>
      </c>
      <c r="AH31" s="20" t="s">
        <v>267</v>
      </c>
      <c r="AI31" s="30" t="s">
        <v>226</v>
      </c>
      <c r="AJ31" s="30" t="s">
        <v>302</v>
      </c>
      <c r="AK31" s="30" t="s">
        <v>224</v>
      </c>
      <c r="AL31" s="30" t="s">
        <v>303</v>
      </c>
      <c r="AM31" s="30" t="s">
        <v>225</v>
      </c>
      <c r="AN31" s="52"/>
      <c r="AO31" s="52"/>
      <c r="AP31" s="52"/>
      <c r="AQ31" s="73" t="s">
        <v>408</v>
      </c>
      <c r="AR31" s="73" t="s">
        <v>409</v>
      </c>
      <c r="AS31" s="73" t="s">
        <v>410</v>
      </c>
      <c r="AT31" s="21" t="s">
        <v>196</v>
      </c>
      <c r="AU31" s="72" t="s">
        <v>247</v>
      </c>
      <c r="AV31" s="72" t="s">
        <v>249</v>
      </c>
      <c r="AW31" s="72" t="str">
        <f t="shared" si="7"/>
        <v>SAND STRIPPER REAR 14 HP</v>
      </c>
    </row>
    <row r="32" spans="1:49" s="71" customFormat="1" ht="15" customHeight="1" x14ac:dyDescent="0.2">
      <c r="A32" s="70">
        <f t="shared" si="3"/>
        <v>30</v>
      </c>
      <c r="B32" s="18" t="s">
        <v>148</v>
      </c>
      <c r="C32" s="18" t="s">
        <v>189</v>
      </c>
      <c r="D32" s="18" t="s">
        <v>99</v>
      </c>
      <c r="E32" s="18" t="s">
        <v>93</v>
      </c>
      <c r="F32" s="24" t="s">
        <v>111</v>
      </c>
      <c r="G32" s="56">
        <v>43497</v>
      </c>
      <c r="H32" s="34" t="s">
        <v>236</v>
      </c>
      <c r="I32" s="32">
        <v>292.14</v>
      </c>
      <c r="J32" s="25"/>
      <c r="K32" s="32"/>
      <c r="L32" s="26">
        <v>380</v>
      </c>
      <c r="M32" s="76">
        <f t="shared" si="4"/>
        <v>53</v>
      </c>
      <c r="N32" s="18" t="s">
        <v>80</v>
      </c>
      <c r="O32" s="18">
        <v>14</v>
      </c>
      <c r="P32" s="26">
        <v>56</v>
      </c>
      <c r="Q32" s="26">
        <v>500</v>
      </c>
      <c r="R32" s="18" t="s">
        <v>153</v>
      </c>
      <c r="S32" s="18" t="s">
        <v>153</v>
      </c>
      <c r="T32" s="26" t="s">
        <v>354</v>
      </c>
      <c r="U32" s="18">
        <v>26</v>
      </c>
      <c r="V32" s="26">
        <v>32</v>
      </c>
      <c r="W32" s="18">
        <f t="shared" si="9"/>
        <v>30</v>
      </c>
      <c r="X32" s="26">
        <v>8</v>
      </c>
      <c r="Y32" s="26">
        <v>10</v>
      </c>
      <c r="Z32" s="26" t="s">
        <v>158</v>
      </c>
      <c r="AA32" s="26" t="s">
        <v>0</v>
      </c>
      <c r="AB32" s="68">
        <v>30.8</v>
      </c>
      <c r="AC32" s="26">
        <v>30</v>
      </c>
      <c r="AD32" s="26">
        <v>15</v>
      </c>
      <c r="AE32" s="26">
        <f t="shared" si="10"/>
        <v>30</v>
      </c>
      <c r="AF32" s="75">
        <f t="shared" si="11"/>
        <v>0.13273521839999999</v>
      </c>
      <c r="AG32" s="20" t="s">
        <v>309</v>
      </c>
      <c r="AH32" s="20" t="s">
        <v>267</v>
      </c>
      <c r="AI32" s="30" t="s">
        <v>226</v>
      </c>
      <c r="AJ32" s="30" t="s">
        <v>302</v>
      </c>
      <c r="AK32" s="30" t="s">
        <v>224</v>
      </c>
      <c r="AL32" s="30" t="s">
        <v>303</v>
      </c>
      <c r="AM32" s="30" t="s">
        <v>225</v>
      </c>
      <c r="AN32" s="52"/>
      <c r="AO32" s="52"/>
      <c r="AP32" s="52"/>
      <c r="AQ32" s="73" t="s">
        <v>411</v>
      </c>
      <c r="AR32" s="73" t="s">
        <v>412</v>
      </c>
      <c r="AS32" s="73" t="s">
        <v>413</v>
      </c>
      <c r="AT32" s="21" t="s">
        <v>197</v>
      </c>
      <c r="AU32" s="72" t="s">
        <v>247</v>
      </c>
      <c r="AV32" s="72" t="s">
        <v>249</v>
      </c>
      <c r="AW32" s="72" t="str">
        <f t="shared" si="7"/>
        <v>SAND STRIPPER REAR 14 XL</v>
      </c>
    </row>
    <row r="33" spans="1:49" s="71" customFormat="1" ht="15" customHeight="1" x14ac:dyDescent="0.2">
      <c r="A33" s="70">
        <f t="shared" si="3"/>
        <v>31</v>
      </c>
      <c r="B33" s="18" t="s">
        <v>148</v>
      </c>
      <c r="C33" s="18" t="s">
        <v>190</v>
      </c>
      <c r="D33" s="18" t="s">
        <v>99</v>
      </c>
      <c r="E33" s="18" t="s">
        <v>90</v>
      </c>
      <c r="F33" s="24" t="s">
        <v>112</v>
      </c>
      <c r="G33" s="56">
        <v>43497</v>
      </c>
      <c r="H33" s="34" t="s">
        <v>236</v>
      </c>
      <c r="I33" s="32">
        <v>271.81</v>
      </c>
      <c r="J33" s="25"/>
      <c r="K33" s="32"/>
      <c r="L33" s="26">
        <v>380</v>
      </c>
      <c r="M33" s="76">
        <f t="shared" si="4"/>
        <v>50</v>
      </c>
      <c r="N33" s="18" t="s">
        <v>80</v>
      </c>
      <c r="O33" s="18">
        <v>15</v>
      </c>
      <c r="P33" s="26">
        <v>60</v>
      </c>
      <c r="Q33" s="26">
        <v>550</v>
      </c>
      <c r="R33" s="18" t="s">
        <v>153</v>
      </c>
      <c r="S33" s="18" t="s">
        <v>153</v>
      </c>
      <c r="T33" s="26" t="s">
        <v>354</v>
      </c>
      <c r="U33" s="18">
        <v>26</v>
      </c>
      <c r="V33" s="26">
        <v>32</v>
      </c>
      <c r="W33" s="18">
        <f t="shared" si="9"/>
        <v>30</v>
      </c>
      <c r="X33" s="26">
        <v>8</v>
      </c>
      <c r="Y33" s="26">
        <v>10</v>
      </c>
      <c r="Z33" s="26" t="s">
        <v>159</v>
      </c>
      <c r="AA33" s="26" t="s">
        <v>0</v>
      </c>
      <c r="AB33" s="68">
        <v>29.48</v>
      </c>
      <c r="AC33" s="26">
        <v>30</v>
      </c>
      <c r="AD33" s="26">
        <v>15</v>
      </c>
      <c r="AE33" s="26">
        <f t="shared" si="10"/>
        <v>30</v>
      </c>
      <c r="AF33" s="75">
        <f t="shared" si="11"/>
        <v>0.13273521839999999</v>
      </c>
      <c r="AG33" s="20" t="s">
        <v>309</v>
      </c>
      <c r="AH33" s="20" t="s">
        <v>267</v>
      </c>
      <c r="AI33" s="30" t="s">
        <v>227</v>
      </c>
      <c r="AJ33" s="30" t="s">
        <v>228</v>
      </c>
      <c r="AK33" s="30" t="s">
        <v>219</v>
      </c>
      <c r="AL33" s="30" t="s">
        <v>220</v>
      </c>
      <c r="AM33" s="30" t="s">
        <v>225</v>
      </c>
      <c r="AN33" s="52"/>
      <c r="AO33" s="52"/>
      <c r="AP33" s="52"/>
      <c r="AQ33" s="73" t="s">
        <v>414</v>
      </c>
      <c r="AR33" s="73" t="s">
        <v>414</v>
      </c>
      <c r="AS33" s="73" t="s">
        <v>415</v>
      </c>
      <c r="AT33" s="21" t="s">
        <v>198</v>
      </c>
      <c r="AU33" s="72" t="s">
        <v>247</v>
      </c>
      <c r="AV33" s="72" t="s">
        <v>249</v>
      </c>
      <c r="AW33" s="72" t="str">
        <f t="shared" si="7"/>
        <v>SAND STRIPPER REAR 10 XL</v>
      </c>
    </row>
    <row r="34" spans="1:49" s="71" customFormat="1" ht="15" customHeight="1" x14ac:dyDescent="0.2">
      <c r="A34" s="70">
        <f t="shared" si="3"/>
        <v>32</v>
      </c>
      <c r="B34" s="18" t="s">
        <v>148</v>
      </c>
      <c r="C34" s="18" t="s">
        <v>191</v>
      </c>
      <c r="D34" s="18" t="s">
        <v>99</v>
      </c>
      <c r="E34" s="18" t="s">
        <v>91</v>
      </c>
      <c r="F34" s="24" t="s">
        <v>113</v>
      </c>
      <c r="G34" s="56">
        <v>43497</v>
      </c>
      <c r="H34" s="34" t="s">
        <v>236</v>
      </c>
      <c r="I34" s="32">
        <v>303.58</v>
      </c>
      <c r="J34" s="25"/>
      <c r="K34" s="32"/>
      <c r="L34" s="26">
        <v>380</v>
      </c>
      <c r="M34" s="76">
        <f t="shared" si="4"/>
        <v>50</v>
      </c>
      <c r="N34" s="18" t="s">
        <v>80</v>
      </c>
      <c r="O34" s="18">
        <v>15</v>
      </c>
      <c r="P34" s="26">
        <v>60</v>
      </c>
      <c r="Q34" s="26">
        <v>550</v>
      </c>
      <c r="R34" s="18" t="s">
        <v>153</v>
      </c>
      <c r="S34" s="18" t="s">
        <v>153</v>
      </c>
      <c r="T34" s="26" t="s">
        <v>354</v>
      </c>
      <c r="U34" s="18">
        <v>26</v>
      </c>
      <c r="V34" s="26">
        <v>32</v>
      </c>
      <c r="W34" s="18">
        <f t="shared" si="9"/>
        <v>30</v>
      </c>
      <c r="X34" s="26">
        <v>8</v>
      </c>
      <c r="Y34" s="26">
        <v>10</v>
      </c>
      <c r="Z34" s="26" t="s">
        <v>160</v>
      </c>
      <c r="AA34" s="26" t="s">
        <v>0</v>
      </c>
      <c r="AB34" s="68">
        <v>32.340000000000003</v>
      </c>
      <c r="AC34" s="26">
        <v>30</v>
      </c>
      <c r="AD34" s="26">
        <v>15</v>
      </c>
      <c r="AE34" s="26">
        <f t="shared" si="10"/>
        <v>30</v>
      </c>
      <c r="AF34" s="75">
        <f t="shared" si="11"/>
        <v>0.13273521839999999</v>
      </c>
      <c r="AG34" s="20" t="s">
        <v>309</v>
      </c>
      <c r="AH34" s="20" t="s">
        <v>267</v>
      </c>
      <c r="AI34" s="30" t="s">
        <v>226</v>
      </c>
      <c r="AJ34" s="30" t="s">
        <v>229</v>
      </c>
      <c r="AK34" s="30" t="s">
        <v>219</v>
      </c>
      <c r="AL34" s="30" t="s">
        <v>220</v>
      </c>
      <c r="AM34" s="30" t="s">
        <v>225</v>
      </c>
      <c r="AN34" s="52"/>
      <c r="AO34" s="52"/>
      <c r="AP34" s="52"/>
      <c r="AQ34" s="73" t="s">
        <v>398</v>
      </c>
      <c r="AR34" s="73" t="s">
        <v>399</v>
      </c>
      <c r="AS34" s="73" t="s">
        <v>400</v>
      </c>
      <c r="AT34" s="21" t="s">
        <v>199</v>
      </c>
      <c r="AU34" s="72" t="s">
        <v>247</v>
      </c>
      <c r="AV34" s="72" t="s">
        <v>249</v>
      </c>
      <c r="AW34" s="72" t="str">
        <f t="shared" si="7"/>
        <v>SAND STRIPPER REAR 16 XL</v>
      </c>
    </row>
    <row r="35" spans="1:49" s="71" customFormat="1" ht="15" customHeight="1" x14ac:dyDescent="0.2">
      <c r="A35" s="70">
        <f t="shared" si="3"/>
        <v>33</v>
      </c>
      <c r="B35" s="18" t="s">
        <v>148</v>
      </c>
      <c r="C35" s="18" t="s">
        <v>192</v>
      </c>
      <c r="D35" s="18" t="s">
        <v>98</v>
      </c>
      <c r="E35" s="18" t="s">
        <v>92</v>
      </c>
      <c r="F35" s="24" t="s">
        <v>114</v>
      </c>
      <c r="G35" s="56">
        <v>43497</v>
      </c>
      <c r="H35" s="34" t="s">
        <v>236</v>
      </c>
      <c r="I35" s="32">
        <v>255.3</v>
      </c>
      <c r="J35" s="25"/>
      <c r="K35" s="32"/>
      <c r="L35" s="26">
        <v>330</v>
      </c>
      <c r="M35" s="76">
        <f t="shared" si="4"/>
        <v>62</v>
      </c>
      <c r="N35" s="18" t="s">
        <v>80</v>
      </c>
      <c r="O35" s="18">
        <v>14</v>
      </c>
      <c r="P35" s="26">
        <v>56</v>
      </c>
      <c r="Q35" s="26">
        <v>550</v>
      </c>
      <c r="R35" s="18" t="s">
        <v>153</v>
      </c>
      <c r="S35" s="18" t="s">
        <v>153</v>
      </c>
      <c r="T35" s="26" t="s">
        <v>79</v>
      </c>
      <c r="U35" s="18">
        <v>18</v>
      </c>
      <c r="V35" s="26">
        <v>32</v>
      </c>
      <c r="W35" s="18">
        <f t="shared" si="9"/>
        <v>30</v>
      </c>
      <c r="X35" s="26">
        <v>6</v>
      </c>
      <c r="Y35" s="26">
        <v>8</v>
      </c>
      <c r="Z35" s="26" t="s">
        <v>163</v>
      </c>
      <c r="AA35" s="26" t="s">
        <v>0</v>
      </c>
      <c r="AB35" s="68">
        <v>26.84</v>
      </c>
      <c r="AC35" s="26">
        <v>30</v>
      </c>
      <c r="AD35" s="26">
        <v>13</v>
      </c>
      <c r="AE35" s="26">
        <f t="shared" si="10"/>
        <v>30</v>
      </c>
      <c r="AF35" s="75">
        <f t="shared" si="11"/>
        <v>0.11503718927999998</v>
      </c>
      <c r="AG35" s="20" t="s">
        <v>309</v>
      </c>
      <c r="AH35" s="20" t="s">
        <v>267</v>
      </c>
      <c r="AI35" s="30" t="s">
        <v>230</v>
      </c>
      <c r="AJ35" s="30" t="s">
        <v>217</v>
      </c>
      <c r="AK35" s="30" t="s">
        <v>218</v>
      </c>
      <c r="AL35" s="30" t="s">
        <v>231</v>
      </c>
      <c r="AM35" s="30" t="s">
        <v>221</v>
      </c>
      <c r="AN35" s="52"/>
      <c r="AO35" s="52"/>
      <c r="AP35" s="52"/>
      <c r="AQ35" s="73" t="s">
        <v>392</v>
      </c>
      <c r="AR35" s="73" t="s">
        <v>393</v>
      </c>
      <c r="AS35" s="73" t="s">
        <v>397</v>
      </c>
      <c r="AT35" s="21" t="s">
        <v>200</v>
      </c>
      <c r="AU35" s="72" t="s">
        <v>247</v>
      </c>
      <c r="AV35" s="72" t="s">
        <v>249</v>
      </c>
      <c r="AW35" s="72" t="str">
        <f t="shared" si="7"/>
        <v>SAND STRIPPER FRONT TT XL</v>
      </c>
    </row>
    <row r="36" spans="1:49" s="71" customFormat="1" ht="15" customHeight="1" x14ac:dyDescent="0.2">
      <c r="A36" s="70">
        <f t="shared" si="3"/>
        <v>34</v>
      </c>
      <c r="B36" s="18" t="s">
        <v>148</v>
      </c>
      <c r="C36" s="18" t="s">
        <v>192</v>
      </c>
      <c r="D36" s="18" t="s">
        <v>98</v>
      </c>
      <c r="E36" s="18" t="s">
        <v>94</v>
      </c>
      <c r="F36" s="24" t="s">
        <v>115</v>
      </c>
      <c r="G36" s="56">
        <v>43497</v>
      </c>
      <c r="H36" s="34" t="s">
        <v>236</v>
      </c>
      <c r="I36" s="32">
        <v>248.9</v>
      </c>
      <c r="J36" s="25"/>
      <c r="K36" s="32"/>
      <c r="L36" s="26">
        <v>330</v>
      </c>
      <c r="M36" s="76">
        <f t="shared" si="4"/>
        <v>58</v>
      </c>
      <c r="N36" s="18" t="s">
        <v>80</v>
      </c>
      <c r="O36" s="18">
        <v>15</v>
      </c>
      <c r="P36" s="26">
        <v>60</v>
      </c>
      <c r="Q36" s="26">
        <v>550</v>
      </c>
      <c r="R36" s="18" t="s">
        <v>153</v>
      </c>
      <c r="S36" s="18" t="s">
        <v>153</v>
      </c>
      <c r="T36" s="26" t="s">
        <v>79</v>
      </c>
      <c r="U36" s="18">
        <v>16</v>
      </c>
      <c r="V36" s="26">
        <v>32</v>
      </c>
      <c r="W36" s="18">
        <f t="shared" si="9"/>
        <v>30</v>
      </c>
      <c r="X36" s="26">
        <v>6</v>
      </c>
      <c r="Y36" s="26">
        <v>8</v>
      </c>
      <c r="Z36" s="26" t="s">
        <v>163</v>
      </c>
      <c r="AA36" s="26" t="s">
        <v>0</v>
      </c>
      <c r="AB36" s="68">
        <v>22.84</v>
      </c>
      <c r="AC36" s="26">
        <v>30</v>
      </c>
      <c r="AD36" s="26">
        <v>13</v>
      </c>
      <c r="AE36" s="26">
        <f t="shared" si="10"/>
        <v>30</v>
      </c>
      <c r="AF36" s="75">
        <f t="shared" si="11"/>
        <v>0.11503718927999998</v>
      </c>
      <c r="AG36" s="20" t="s">
        <v>309</v>
      </c>
      <c r="AH36" s="20" t="s">
        <v>267</v>
      </c>
      <c r="AI36" s="30" t="s">
        <v>230</v>
      </c>
      <c r="AJ36" s="30" t="s">
        <v>217</v>
      </c>
      <c r="AK36" s="30" t="s">
        <v>218</v>
      </c>
      <c r="AL36" s="30" t="s">
        <v>231</v>
      </c>
      <c r="AM36" s="30" t="s">
        <v>221</v>
      </c>
      <c r="AN36" s="52"/>
      <c r="AO36" s="52"/>
      <c r="AP36" s="52"/>
      <c r="AQ36" s="73" t="s">
        <v>394</v>
      </c>
      <c r="AR36" s="73" t="s">
        <v>395</v>
      </c>
      <c r="AS36" s="73" t="s">
        <v>396</v>
      </c>
      <c r="AT36" s="21" t="s">
        <v>201</v>
      </c>
      <c r="AU36" s="72" t="s">
        <v>247</v>
      </c>
      <c r="AV36" s="72" t="s">
        <v>249</v>
      </c>
      <c r="AW36" s="72" t="str">
        <f t="shared" si="7"/>
        <v>SAND STRIPPER FRONT TT XL</v>
      </c>
    </row>
    <row r="37" spans="1:49" s="71" customFormat="1" ht="15" customHeight="1" x14ac:dyDescent="0.2">
      <c r="A37" s="70">
        <f t="shared" si="3"/>
        <v>35</v>
      </c>
      <c r="B37" s="18" t="s">
        <v>148</v>
      </c>
      <c r="C37" s="18" t="s">
        <v>192</v>
      </c>
      <c r="D37" s="18" t="s">
        <v>98</v>
      </c>
      <c r="E37" s="18" t="s">
        <v>95</v>
      </c>
      <c r="F37" s="24" t="s">
        <v>116</v>
      </c>
      <c r="G37" s="56">
        <v>43497</v>
      </c>
      <c r="H37" s="34" t="s">
        <v>236</v>
      </c>
      <c r="I37" s="32">
        <v>261.45</v>
      </c>
      <c r="J37" s="25"/>
      <c r="K37" s="32"/>
      <c r="L37" s="26">
        <v>280</v>
      </c>
      <c r="M37" s="76">
        <f t="shared" si="4"/>
        <v>77</v>
      </c>
      <c r="N37" s="18" t="s">
        <v>80</v>
      </c>
      <c r="O37" s="18">
        <v>15</v>
      </c>
      <c r="P37" s="26">
        <v>60</v>
      </c>
      <c r="Q37" s="26">
        <v>550</v>
      </c>
      <c r="R37" s="18" t="s">
        <v>153</v>
      </c>
      <c r="S37" s="18" t="s">
        <v>153</v>
      </c>
      <c r="T37" s="26" t="s">
        <v>79</v>
      </c>
      <c r="U37" s="18">
        <v>16</v>
      </c>
      <c r="V37" s="26">
        <v>32</v>
      </c>
      <c r="W37" s="18">
        <f t="shared" si="9"/>
        <v>32</v>
      </c>
      <c r="X37" s="26">
        <v>6</v>
      </c>
      <c r="Y37" s="26">
        <v>8</v>
      </c>
      <c r="Z37" s="26" t="s">
        <v>163</v>
      </c>
      <c r="AA37" s="26" t="s">
        <v>0</v>
      </c>
      <c r="AB37" s="68">
        <v>23.6</v>
      </c>
      <c r="AC37" s="26">
        <v>32</v>
      </c>
      <c r="AD37" s="26">
        <v>11</v>
      </c>
      <c r="AE37" s="26">
        <f t="shared" ref="AE37:AE38" si="12">AC37</f>
        <v>32</v>
      </c>
      <c r="AF37" s="75">
        <f t="shared" si="11"/>
        <v>0.11075033333759998</v>
      </c>
      <c r="AG37" s="20" t="s">
        <v>309</v>
      </c>
      <c r="AH37" s="20" t="s">
        <v>267</v>
      </c>
      <c r="AI37" s="30" t="s">
        <v>230</v>
      </c>
      <c r="AJ37" s="30" t="s">
        <v>217</v>
      </c>
      <c r="AK37" s="30" t="s">
        <v>218</v>
      </c>
      <c r="AL37" s="30" t="s">
        <v>231</v>
      </c>
      <c r="AM37" s="30" t="s">
        <v>221</v>
      </c>
      <c r="AN37" s="52"/>
      <c r="AO37" s="52"/>
      <c r="AP37" s="52"/>
      <c r="AQ37" s="54"/>
      <c r="AR37" s="54"/>
      <c r="AS37" s="54"/>
      <c r="AT37" s="21" t="s">
        <v>202</v>
      </c>
      <c r="AU37" s="72" t="s">
        <v>247</v>
      </c>
      <c r="AV37" s="72" t="s">
        <v>249</v>
      </c>
      <c r="AW37" s="72" t="str">
        <f t="shared" si="7"/>
        <v>SAND STRIPPER FRONT TT XL</v>
      </c>
    </row>
    <row r="38" spans="1:49" s="71" customFormat="1" ht="15" customHeight="1" x14ac:dyDescent="0.2">
      <c r="A38" s="70">
        <f t="shared" si="3"/>
        <v>36</v>
      </c>
      <c r="B38" s="18" t="s">
        <v>148</v>
      </c>
      <c r="C38" s="18" t="s">
        <v>189</v>
      </c>
      <c r="D38" s="18" t="s">
        <v>99</v>
      </c>
      <c r="E38" s="18" t="s">
        <v>96</v>
      </c>
      <c r="F38" s="24" t="s">
        <v>117</v>
      </c>
      <c r="G38" s="56">
        <v>43497</v>
      </c>
      <c r="H38" s="34" t="s">
        <v>236</v>
      </c>
      <c r="I38" s="32">
        <v>318.2</v>
      </c>
      <c r="J38" s="25"/>
      <c r="K38" s="32"/>
      <c r="L38" s="26">
        <v>330</v>
      </c>
      <c r="M38" s="76">
        <f t="shared" si="4"/>
        <v>65</v>
      </c>
      <c r="N38" s="18" t="s">
        <v>80</v>
      </c>
      <c r="O38" s="18">
        <v>15</v>
      </c>
      <c r="P38" s="26">
        <v>60</v>
      </c>
      <c r="Q38" s="26">
        <v>550</v>
      </c>
      <c r="R38" s="18" t="s">
        <v>153</v>
      </c>
      <c r="S38" s="18" t="s">
        <v>153</v>
      </c>
      <c r="T38" s="26" t="s">
        <v>354</v>
      </c>
      <c r="U38" s="18">
        <v>16</v>
      </c>
      <c r="V38" s="26">
        <v>32</v>
      </c>
      <c r="W38" s="18">
        <f t="shared" si="9"/>
        <v>32</v>
      </c>
      <c r="X38" s="26">
        <v>8</v>
      </c>
      <c r="Y38" s="26">
        <v>10</v>
      </c>
      <c r="Z38" s="26" t="s">
        <v>158</v>
      </c>
      <c r="AA38" s="26" t="s">
        <v>0</v>
      </c>
      <c r="AB38" s="68">
        <v>32.9</v>
      </c>
      <c r="AC38" s="26">
        <v>32</v>
      </c>
      <c r="AD38" s="26">
        <v>13</v>
      </c>
      <c r="AE38" s="26">
        <f t="shared" si="12"/>
        <v>32</v>
      </c>
      <c r="AF38" s="75">
        <f t="shared" si="11"/>
        <v>0.13088675758079996</v>
      </c>
      <c r="AG38" s="20" t="s">
        <v>309</v>
      </c>
      <c r="AH38" s="20" t="s">
        <v>267</v>
      </c>
      <c r="AI38" s="30" t="s">
        <v>226</v>
      </c>
      <c r="AJ38" s="30" t="s">
        <v>302</v>
      </c>
      <c r="AK38" s="30" t="s">
        <v>224</v>
      </c>
      <c r="AL38" s="30" t="s">
        <v>303</v>
      </c>
      <c r="AM38" s="30" t="s">
        <v>225</v>
      </c>
      <c r="AN38" s="52"/>
      <c r="AO38" s="52"/>
      <c r="AP38" s="52"/>
      <c r="AQ38" s="54"/>
      <c r="AR38" s="54"/>
      <c r="AS38" s="54"/>
      <c r="AT38" s="21" t="s">
        <v>203</v>
      </c>
      <c r="AU38" s="72" t="s">
        <v>247</v>
      </c>
      <c r="AV38" s="72" t="s">
        <v>249</v>
      </c>
      <c r="AW38" s="72" t="str">
        <f t="shared" si="7"/>
        <v>SAND STRIPPER REAR 14 XL</v>
      </c>
    </row>
    <row r="39" spans="1:49" ht="15" customHeight="1" x14ac:dyDescent="0.25"/>
    <row r="40" spans="1:49" ht="15" customHeight="1" x14ac:dyDescent="0.25"/>
    <row r="41" spans="1:49" ht="15" customHeight="1" x14ac:dyDescent="0.25"/>
    <row r="42" spans="1:49" ht="15" customHeight="1" x14ac:dyDescent="0.25">
      <c r="F42" s="58"/>
      <c r="G42" s="58"/>
    </row>
    <row r="43" spans="1:49" ht="15" customHeight="1" x14ac:dyDescent="0.25">
      <c r="F43" s="58"/>
      <c r="G43" s="58"/>
    </row>
    <row r="44" spans="1:49" x14ac:dyDescent="0.25">
      <c r="F44" s="58"/>
      <c r="G44" s="58"/>
    </row>
    <row r="45" spans="1:49" x14ac:dyDescent="0.25">
      <c r="F45" s="58"/>
      <c r="G45" s="58"/>
    </row>
    <row r="46" spans="1:49" x14ac:dyDescent="0.25">
      <c r="F46" s="58"/>
      <c r="G46" s="58"/>
    </row>
    <row r="47" spans="1:49" x14ac:dyDescent="0.25">
      <c r="F47" s="58"/>
      <c r="G47" s="58"/>
    </row>
    <row r="51" spans="3:3" x14ac:dyDescent="0.25">
      <c r="C51" s="63"/>
    </row>
    <row r="55" spans="3:3" x14ac:dyDescent="0.25">
      <c r="C55" s="63"/>
    </row>
    <row r="56" spans="3:3" x14ac:dyDescent="0.25">
      <c r="C56" s="63"/>
    </row>
    <row r="57" spans="3:3" x14ac:dyDescent="0.25">
      <c r="C57" s="63"/>
    </row>
    <row r="58" spans="3:3" x14ac:dyDescent="0.25">
      <c r="C58" s="63"/>
    </row>
    <row r="59" spans="3:3" x14ac:dyDescent="0.25">
      <c r="C59" s="63"/>
    </row>
    <row r="60" spans="3:3" x14ac:dyDescent="0.25">
      <c r="C60" s="63"/>
    </row>
    <row r="61" spans="3:3" x14ac:dyDescent="0.25">
      <c r="C61" s="63"/>
    </row>
    <row r="62" spans="3:3" x14ac:dyDescent="0.25">
      <c r="C62" s="63"/>
    </row>
  </sheetData>
  <sheetProtection algorithmName="SHA-512" hashValue="Ovu0bERSyouUC1bWp1Uy4wMAdOkx3aqjHlgwE1yHPz7bynV4N31VoeSyMl7lz61KxBuErPXmqhifsvyK6NQ79w==" saltValue="akouxsPFS/vZgyt9clEMYA==" spinCount="100000" sheet="1" autoFilter="0"/>
  <autoFilter ref="A2:AT38" xr:uid="{00000000-0009-0000-0000-000001000000}"/>
  <conditionalFormatting sqref="B26:J27">
    <cfRule type="containsBlanks" dxfId="75" priority="38">
      <formula>LEN(TRIM(B26))=0</formula>
    </cfRule>
  </conditionalFormatting>
  <conditionalFormatting sqref="B3:K3 E23:H23 B24:H25 B4:AH7 B8:K9 K23:L27">
    <cfRule type="containsBlanks" dxfId="74" priority="55">
      <formula>LEN(TRIM(B3))=0</formula>
    </cfRule>
  </conditionalFormatting>
  <conditionalFormatting sqref="B10:L22">
    <cfRule type="containsBlanks" dxfId="73" priority="18">
      <formula>LEN(TRIM(B10))=0</formula>
    </cfRule>
  </conditionalFormatting>
  <conditionalFormatting sqref="B28:AH38 M8:AH27 K10:K27 B23:D27">
    <cfRule type="containsBlanks" dxfId="72" priority="40">
      <formula>LEN(TRIM(B8))=0</formula>
    </cfRule>
  </conditionalFormatting>
  <conditionalFormatting sqref="E4:E9">
    <cfRule type="duplicateValues" dxfId="71" priority="118"/>
  </conditionalFormatting>
  <conditionalFormatting sqref="E10:E16 E1:E3 E18:E1048576">
    <cfRule type="duplicateValues" dxfId="70" priority="35"/>
  </conditionalFormatting>
  <conditionalFormatting sqref="E10:E1048576 E1:E3">
    <cfRule type="duplicateValues" dxfId="69" priority="13"/>
  </conditionalFormatting>
  <conditionalFormatting sqref="H1:H1048576">
    <cfRule type="containsText" dxfId="68" priority="14" operator="containsText" text="CLOSEOUT">
      <formula>NOT(ISERROR(SEARCH("CLOSEOUT",H1)))</formula>
    </cfRule>
  </conditionalFormatting>
  <conditionalFormatting sqref="H3:H38">
    <cfRule type="containsText" dxfId="67" priority="15" operator="containsText" text="COMING SOON">
      <formula>NOT(ISERROR(SEARCH("COMING SOON",H3)))</formula>
    </cfRule>
    <cfRule type="containsText" dxfId="66" priority="16" operator="containsText" text="DISCONTINUED">
      <formula>NOT(ISERROR(SEARCH("DISCONTINUED",H3)))</formula>
    </cfRule>
    <cfRule type="containsText" dxfId="65" priority="17" operator="containsText" text="ACTIVE">
      <formula>NOT(ISERROR(SEARCH("ACTIVE",H3)))</formula>
    </cfRule>
  </conditionalFormatting>
  <conditionalFormatting sqref="I23:J25">
    <cfRule type="containsBlanks" dxfId="64" priority="12">
      <formula>LEN(TRIM(I23))=0</formula>
    </cfRule>
  </conditionalFormatting>
  <conditionalFormatting sqref="L8:M9">
    <cfRule type="containsBlanks" dxfId="63" priority="4">
      <formula>LEN(TRIM(L8))=0</formula>
    </cfRule>
  </conditionalFormatting>
  <conditionalFormatting sqref="L3:AH3">
    <cfRule type="containsBlanks" dxfId="62" priority="1">
      <formula>LEN(TRIM(L3))=0</formula>
    </cfRule>
  </conditionalFormatting>
  <hyperlinks>
    <hyperlink ref="AQ10" r:id="rId1" xr:uid="{2C6EA04D-1DC6-4952-9056-CAC95A61FB96}"/>
    <hyperlink ref="AR10" r:id="rId2" xr:uid="{0CBD9891-A033-4D20-A37A-A11BDB85501C}"/>
    <hyperlink ref="AS10" r:id="rId3" xr:uid="{F648CA9E-76BA-4F3B-A320-F2325F57A9A3}"/>
    <hyperlink ref="AQ14" r:id="rId4" xr:uid="{E4A60C91-5A53-47EC-A0EB-D748E79CFD91}"/>
    <hyperlink ref="AR14" r:id="rId5" xr:uid="{089D4A32-D6C1-4F64-9306-D2935F09049E}"/>
    <hyperlink ref="AS14" r:id="rId6" xr:uid="{70E211DF-7092-477A-8B99-281DB5C4582C}"/>
    <hyperlink ref="AQ17" r:id="rId7" xr:uid="{2D9B3829-1499-4665-8FED-3D3D3871C905}"/>
    <hyperlink ref="AR17" r:id="rId8" xr:uid="{8CF5F5F6-82A2-46D5-BFAB-3220BC97C39A}"/>
    <hyperlink ref="AS17" r:id="rId9" xr:uid="{859A1684-503F-4A4D-AF90-3B246D834577}"/>
    <hyperlink ref="AQ24" r:id="rId10" xr:uid="{6771A4B3-7B0A-4DF2-B959-48DB4973D017}"/>
    <hyperlink ref="AR24" r:id="rId11" xr:uid="{FE013761-394B-4C8D-9FFE-B5A47A70FBED}"/>
    <hyperlink ref="AQ26" r:id="rId12" xr:uid="{FDF36651-286B-4BAF-BB09-82885FC096F0}"/>
    <hyperlink ref="AR26" r:id="rId13" xr:uid="{225713D5-7662-45E7-B157-68E3437D15E0}"/>
    <hyperlink ref="AQ27" r:id="rId14" xr:uid="{99010184-C160-44DA-BFD0-C0274159DB34}"/>
    <hyperlink ref="AR27" r:id="rId15" xr:uid="{6650A926-EA40-49C0-9171-2A94218280D9}"/>
    <hyperlink ref="AS27" r:id="rId16" xr:uid="{43485A0D-C9A2-4E5E-BEC1-405F4374A649}"/>
    <hyperlink ref="AQ35" r:id="rId17" xr:uid="{1CCBBA2E-A2A5-494C-8BB2-0DBFDE13530D}"/>
    <hyperlink ref="AR35" r:id="rId18" xr:uid="{4D575ACC-CB0F-4C95-9ED1-AE6912A0ADF6}"/>
    <hyperlink ref="AQ36" r:id="rId19" xr:uid="{AA58DAED-C437-4558-B22D-427AC4217D95}"/>
    <hyperlink ref="AR36" r:id="rId20" xr:uid="{9939F33A-B071-4FA5-8554-52ABFE589F61}"/>
    <hyperlink ref="AS36" r:id="rId21" xr:uid="{2FF9CFE3-286B-4170-BC19-A23904444C09}"/>
    <hyperlink ref="AS35" r:id="rId22" xr:uid="{0F0A2BEB-1EC9-4C1C-B5A6-EBA56F508600}"/>
    <hyperlink ref="AQ34" r:id="rId23" xr:uid="{78DE381E-1941-4212-B40F-C658FB827496}"/>
    <hyperlink ref="AR34" r:id="rId24" xr:uid="{EE0B5C73-D25D-4A5F-A579-476D3D3FEABD}"/>
    <hyperlink ref="AS34" r:id="rId25" xr:uid="{6CF1C8C0-158F-4AB5-A040-724737CF7C54}"/>
    <hyperlink ref="AQ29" r:id="rId26" xr:uid="{E3CCEBC2-523E-4657-A4D4-00508F8128A5}"/>
    <hyperlink ref="AR29" r:id="rId27" xr:uid="{99382AE5-FB0A-4EB4-AEF2-0EC16D87F417}"/>
    <hyperlink ref="AS29" r:id="rId28" xr:uid="{6142881B-44D6-4080-B15B-DB70E74953F6}"/>
    <hyperlink ref="AR28" r:id="rId29" xr:uid="{4F2B5271-DC5D-4B91-B383-DA52BF61E48A}"/>
    <hyperlink ref="AQ28" r:id="rId30" xr:uid="{66B102CB-A8E1-4580-81F9-145F7B3AD8AC}"/>
    <hyperlink ref="AS28" r:id="rId31" xr:uid="{0DE69AC0-02BF-4A21-BD0C-39F68A7493C3}"/>
    <hyperlink ref="AQ30" r:id="rId32" xr:uid="{637329F5-486E-4CAD-AA67-26F521229630}"/>
    <hyperlink ref="AR30" r:id="rId33" xr:uid="{D574419A-1ABC-4310-B78C-E7AB8EECBE7A}"/>
    <hyperlink ref="AS30" r:id="rId34" xr:uid="{A55D3EE1-96D0-44D7-928E-2572E50A8C65}"/>
    <hyperlink ref="AQ31" r:id="rId35" xr:uid="{089BD754-A2CE-46B8-9277-8B732A7F97CC}"/>
    <hyperlink ref="AR31" r:id="rId36" xr:uid="{0CBD3153-C981-49F9-A33E-CB1C81E04FF8}"/>
    <hyperlink ref="AS31" r:id="rId37" xr:uid="{72C712EB-AA11-4BDE-9FF6-ECD0D744C677}"/>
    <hyperlink ref="AQ32" r:id="rId38" xr:uid="{B02536D3-251A-4D77-B23F-6AA44CE9C054}"/>
    <hyperlink ref="AR32" r:id="rId39" xr:uid="{376D26B8-81A3-4F7F-8D3A-CC5A2697230D}"/>
    <hyperlink ref="AS32" r:id="rId40" xr:uid="{FCC39D4F-E6CC-4F26-B8A6-083FB396A450}"/>
    <hyperlink ref="AQ33" r:id="rId41" xr:uid="{B1711567-4222-4480-AB40-7538CDB085AD}"/>
    <hyperlink ref="AR33" r:id="rId42" xr:uid="{84F4A2C8-438D-4A6E-AF51-CEA53151AFCD}"/>
    <hyperlink ref="AS33" r:id="rId43" xr:uid="{D80A6714-AC98-4A26-841B-AF271F227921}"/>
  </hyperlinks>
  <pageMargins left="0.7" right="0.7" top="0.75" bottom="0.75" header="0.3" footer="0.3"/>
  <pageSetup orientation="portrait" r:id="rId44"/>
  <ignoredErrors>
    <ignoredError sqref="F15:F22 F10:F14 F23:F27 F28:F38" numberStoredAsText="1"/>
  </ignoredError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operator="lessThanOrEqual" allowBlank="1" showInputMessage="1" showErrorMessage="1" xr:uid="{00000000-0002-0000-0100-000000000000}">
          <x14:formula1>
            <xm:f>Sheet1!$A$2:$A$5</xm:f>
          </x14:formula1>
          <xm:sqref>H6:H7 H4 H10:H38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8"/>
  <sheetViews>
    <sheetView zoomScale="80" zoomScaleNormal="8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H13" sqref="H13"/>
    </sheetView>
  </sheetViews>
  <sheetFormatPr defaultRowHeight="15" x14ac:dyDescent="0.25"/>
  <cols>
    <col min="1" max="1" width="3.7109375" bestFit="1" customWidth="1"/>
    <col min="2" max="2" width="21.85546875" bestFit="1" customWidth="1"/>
    <col min="3" max="3" width="25.28515625" bestFit="1" customWidth="1"/>
    <col min="4" max="4" width="13.85546875" bestFit="1" customWidth="1"/>
    <col min="5" max="5" width="16" bestFit="1" customWidth="1"/>
    <col min="6" max="6" width="16.5703125" bestFit="1" customWidth="1"/>
    <col min="7" max="7" width="15.140625" bestFit="1" customWidth="1"/>
    <col min="8" max="8" width="18.85546875" bestFit="1" customWidth="1"/>
    <col min="9" max="9" width="14.5703125" bestFit="1" customWidth="1"/>
    <col min="10" max="11" width="12.42578125" bestFit="1" customWidth="1"/>
    <col min="12" max="12" width="14.5703125" customWidth="1"/>
    <col min="13" max="13" width="15.140625" bestFit="1" customWidth="1"/>
    <col min="14" max="14" width="14.5703125" bestFit="1" customWidth="1"/>
    <col min="15" max="15" width="25.28515625" bestFit="1" customWidth="1"/>
    <col min="16" max="16" width="16.5703125" bestFit="1" customWidth="1"/>
    <col min="17" max="17" width="15.7109375" bestFit="1" customWidth="1"/>
    <col min="18" max="18" width="22.7109375" bestFit="1" customWidth="1"/>
    <col min="19" max="19" width="14.140625" bestFit="1" customWidth="1"/>
    <col min="20" max="20" width="13.42578125" bestFit="1" customWidth="1"/>
    <col min="21" max="21" width="14.42578125" bestFit="1" customWidth="1"/>
    <col min="22" max="22" width="13" bestFit="1" customWidth="1"/>
    <col min="23" max="23" width="13.7109375" bestFit="1" customWidth="1"/>
    <col min="24" max="24" width="19.5703125" bestFit="1" customWidth="1"/>
    <col min="25" max="25" width="13.7109375" bestFit="1" customWidth="1"/>
    <col min="26" max="26" width="20" bestFit="1" customWidth="1"/>
    <col min="27" max="28" width="16.5703125" bestFit="1" customWidth="1"/>
    <col min="29" max="29" width="14.5703125" bestFit="1" customWidth="1"/>
    <col min="30" max="30" width="15.5703125" bestFit="1" customWidth="1"/>
    <col min="31" max="31" width="21.7109375" bestFit="1" customWidth="1"/>
    <col min="32" max="32" width="17.28515625" bestFit="1" customWidth="1"/>
    <col min="33" max="33" width="15.140625" bestFit="1" customWidth="1"/>
    <col min="34" max="34" width="19.140625" bestFit="1" customWidth="1"/>
    <col min="35" max="35" width="26.42578125" bestFit="1" customWidth="1"/>
    <col min="36" max="36" width="97.140625" bestFit="1" customWidth="1"/>
    <col min="37" max="37" width="156.42578125" bestFit="1" customWidth="1"/>
    <col min="38" max="38" width="149.42578125" bestFit="1" customWidth="1"/>
    <col min="39" max="39" width="120.5703125" bestFit="1" customWidth="1"/>
    <col min="40" max="40" width="29.140625" bestFit="1" customWidth="1"/>
    <col min="41" max="41" width="32.7109375" bestFit="1" customWidth="1"/>
    <col min="42" max="42" width="29.140625" bestFit="1" customWidth="1"/>
    <col min="43" max="43" width="49.5703125" bestFit="1" customWidth="1"/>
    <col min="44" max="44" width="24.85546875" bestFit="1" customWidth="1"/>
    <col min="45" max="45" width="25.85546875" bestFit="1" customWidth="1"/>
    <col min="46" max="46" width="70" bestFit="1" customWidth="1"/>
    <col min="47" max="47" width="95.140625" bestFit="1" customWidth="1"/>
    <col min="48" max="48" width="20.140625" bestFit="1" customWidth="1"/>
    <col min="49" max="49" width="18.85546875" bestFit="1" customWidth="1"/>
    <col min="50" max="50" width="21.85546875" bestFit="1" customWidth="1"/>
  </cols>
  <sheetData>
    <row r="1" spans="1:50" ht="15.75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0" ht="39" thickBot="1" x14ac:dyDescent="0.3">
      <c r="A2" s="4"/>
      <c r="B2" s="13" t="s">
        <v>30</v>
      </c>
      <c r="C2" s="14" t="s">
        <v>31</v>
      </c>
      <c r="D2" s="14" t="s">
        <v>32</v>
      </c>
      <c r="E2" s="14" t="s">
        <v>33</v>
      </c>
      <c r="F2" s="14" t="s">
        <v>34</v>
      </c>
      <c r="G2" s="14" t="s">
        <v>275</v>
      </c>
      <c r="H2" s="46" t="s">
        <v>256</v>
      </c>
      <c r="I2" s="14" t="s">
        <v>235</v>
      </c>
      <c r="J2" s="14" t="s">
        <v>15</v>
      </c>
      <c r="K2" s="14" t="s">
        <v>171</v>
      </c>
      <c r="L2" s="14" t="s">
        <v>73</v>
      </c>
      <c r="M2" s="15" t="s">
        <v>35</v>
      </c>
      <c r="N2" s="14" t="s">
        <v>36</v>
      </c>
      <c r="O2" s="15" t="s">
        <v>37</v>
      </c>
      <c r="P2" s="14" t="s">
        <v>38</v>
      </c>
      <c r="Q2" s="15" t="s">
        <v>39</v>
      </c>
      <c r="R2" s="14" t="s">
        <v>300</v>
      </c>
      <c r="S2" s="15" t="s">
        <v>40</v>
      </c>
      <c r="T2" s="14" t="s">
        <v>41</v>
      </c>
      <c r="U2" s="16" t="s">
        <v>46</v>
      </c>
      <c r="V2" s="15" t="s">
        <v>47</v>
      </c>
      <c r="W2" s="14" t="s">
        <v>48</v>
      </c>
      <c r="X2" s="15" t="s">
        <v>49</v>
      </c>
      <c r="Y2" s="14" t="s">
        <v>50</v>
      </c>
      <c r="Z2" s="15" t="s">
        <v>51</v>
      </c>
      <c r="AA2" s="14" t="s">
        <v>150</v>
      </c>
      <c r="AB2" s="14" t="s">
        <v>52</v>
      </c>
      <c r="AC2" s="65" t="s">
        <v>45</v>
      </c>
      <c r="AD2" s="15" t="s">
        <v>42</v>
      </c>
      <c r="AE2" s="14" t="s">
        <v>43</v>
      </c>
      <c r="AF2" s="15" t="s">
        <v>44</v>
      </c>
      <c r="AG2" s="13" t="s">
        <v>440</v>
      </c>
      <c r="AH2" s="13" t="s">
        <v>183</v>
      </c>
      <c r="AI2" s="13" t="s">
        <v>265</v>
      </c>
      <c r="AJ2" s="49" t="s">
        <v>23</v>
      </c>
      <c r="AK2" s="50" t="s">
        <v>29</v>
      </c>
      <c r="AL2" s="51" t="s">
        <v>28</v>
      </c>
      <c r="AM2" s="50" t="s">
        <v>27</v>
      </c>
      <c r="AN2" s="51" t="s">
        <v>26</v>
      </c>
      <c r="AO2" s="51" t="s">
        <v>427</v>
      </c>
      <c r="AP2" s="51" t="s">
        <v>428</v>
      </c>
      <c r="AQ2" s="51" t="s">
        <v>429</v>
      </c>
      <c r="AR2" s="50" t="s">
        <v>25</v>
      </c>
      <c r="AS2" s="51" t="s">
        <v>24</v>
      </c>
      <c r="AT2" s="51" t="s">
        <v>53</v>
      </c>
      <c r="AU2" s="14" t="s">
        <v>17</v>
      </c>
      <c r="AV2" s="40" t="s">
        <v>244</v>
      </c>
      <c r="AW2" s="41" t="s">
        <v>245</v>
      </c>
      <c r="AX2" s="42" t="s">
        <v>246</v>
      </c>
    </row>
    <row r="3" spans="1:50" x14ac:dyDescent="0.25">
      <c r="A3" s="1">
        <f t="shared" ref="A3:A12" si="0">ROW(H3)-2</f>
        <v>1</v>
      </c>
      <c r="B3" s="3" t="s">
        <v>8</v>
      </c>
      <c r="C3" s="3" t="s">
        <v>14</v>
      </c>
      <c r="D3" s="3" t="s">
        <v>6</v>
      </c>
      <c r="E3" s="3" t="s">
        <v>64</v>
      </c>
      <c r="F3" s="37" t="s">
        <v>240</v>
      </c>
      <c r="G3" s="57">
        <v>42005</v>
      </c>
      <c r="H3" s="9"/>
      <c r="I3" s="34" t="s">
        <v>239</v>
      </c>
      <c r="J3" s="2"/>
      <c r="K3" s="2"/>
      <c r="L3" s="2"/>
      <c r="M3" s="3">
        <v>254</v>
      </c>
      <c r="N3" s="3">
        <v>75</v>
      </c>
      <c r="O3" s="3" t="s">
        <v>13</v>
      </c>
      <c r="P3" s="3">
        <v>15</v>
      </c>
      <c r="Q3" s="3">
        <v>96</v>
      </c>
      <c r="R3" s="3">
        <v>1598</v>
      </c>
      <c r="S3" s="3" t="s">
        <v>11</v>
      </c>
      <c r="T3" s="3" t="s">
        <v>3</v>
      </c>
      <c r="U3" s="3" t="s">
        <v>1</v>
      </c>
      <c r="V3" s="3">
        <v>19</v>
      </c>
      <c r="W3" s="3">
        <v>32</v>
      </c>
      <c r="X3" s="3">
        <v>30</v>
      </c>
      <c r="Y3" s="3">
        <v>6</v>
      </c>
      <c r="Z3" s="3">
        <v>8.5</v>
      </c>
      <c r="AA3" s="3"/>
      <c r="AB3" s="3" t="s">
        <v>12</v>
      </c>
      <c r="AC3" s="3">
        <v>38.799999999999997</v>
      </c>
      <c r="AD3" s="3">
        <v>30</v>
      </c>
      <c r="AE3" s="3">
        <v>10</v>
      </c>
      <c r="AF3" s="3">
        <v>30</v>
      </c>
      <c r="AG3" s="75">
        <f>SUM(((AD3*25.4)*((AE3*0.7)*25.4)*(AF3*25.4))/1000000000)</f>
        <v>0.10323850319999998</v>
      </c>
      <c r="AH3" s="18" t="s">
        <v>184</v>
      </c>
      <c r="AI3" s="3"/>
      <c r="AJ3" s="9" t="s">
        <v>54</v>
      </c>
      <c r="AK3" s="9" t="s">
        <v>55</v>
      </c>
      <c r="AL3" s="9" t="s">
        <v>56</v>
      </c>
      <c r="AM3" s="9" t="s">
        <v>57</v>
      </c>
      <c r="AN3" s="9" t="s">
        <v>58</v>
      </c>
      <c r="AO3" s="9"/>
      <c r="AP3" s="9"/>
      <c r="AQ3" s="9"/>
      <c r="AR3" s="26"/>
      <c r="AS3" s="26"/>
      <c r="AT3" s="26"/>
      <c r="AU3" s="10" t="s">
        <v>278</v>
      </c>
      <c r="AV3" s="9" t="s">
        <v>248</v>
      </c>
      <c r="AW3" s="9" t="s">
        <v>249</v>
      </c>
      <c r="AX3" s="9" t="s">
        <v>6</v>
      </c>
    </row>
    <row r="4" spans="1:50" x14ac:dyDescent="0.25">
      <c r="A4" s="1">
        <f t="shared" si="0"/>
        <v>2</v>
      </c>
      <c r="B4" s="18" t="s">
        <v>148</v>
      </c>
      <c r="C4" s="18" t="s">
        <v>463</v>
      </c>
      <c r="D4" s="18" t="s">
        <v>6</v>
      </c>
      <c r="E4" s="18" t="s">
        <v>86</v>
      </c>
      <c r="F4" s="24" t="s">
        <v>106</v>
      </c>
      <c r="G4" s="47">
        <v>43497</v>
      </c>
      <c r="H4" s="47">
        <v>43707</v>
      </c>
      <c r="I4" s="34" t="s">
        <v>239</v>
      </c>
      <c r="J4" s="25">
        <v>219.06</v>
      </c>
      <c r="K4" s="25">
        <v>219.06</v>
      </c>
      <c r="L4" s="32"/>
      <c r="M4" s="26">
        <v>254</v>
      </c>
      <c r="N4" s="26">
        <v>75</v>
      </c>
      <c r="O4" s="18" t="s">
        <v>5</v>
      </c>
      <c r="P4" s="18">
        <v>15</v>
      </c>
      <c r="Q4" s="26">
        <v>78</v>
      </c>
      <c r="R4" s="26">
        <v>1000</v>
      </c>
      <c r="S4" s="18" t="s">
        <v>462</v>
      </c>
      <c r="T4" s="26" t="s">
        <v>259</v>
      </c>
      <c r="U4" s="26" t="s">
        <v>1</v>
      </c>
      <c r="V4" s="18">
        <v>18</v>
      </c>
      <c r="W4" s="26">
        <v>32</v>
      </c>
      <c r="X4" s="18">
        <v>30</v>
      </c>
      <c r="Y4" s="26">
        <v>5</v>
      </c>
      <c r="Z4" s="26">
        <v>10</v>
      </c>
      <c r="AA4" s="18" t="s">
        <v>153</v>
      </c>
      <c r="AB4" s="26" t="s">
        <v>0</v>
      </c>
      <c r="AC4" s="29">
        <v>38.06</v>
      </c>
      <c r="AD4" s="26">
        <v>30</v>
      </c>
      <c r="AE4" s="26">
        <v>10</v>
      </c>
      <c r="AF4" s="26">
        <v>30</v>
      </c>
      <c r="AG4" s="75">
        <f t="shared" ref="AG4:AG18" si="1">SUM(((AD4*25.4)*((AE4*0.7)*25.4)*(AF4*25.4))/1000000000)</f>
        <v>0.10323850319999998</v>
      </c>
      <c r="AH4" s="18" t="s">
        <v>184</v>
      </c>
      <c r="AI4" s="3"/>
      <c r="AJ4" s="22" t="s">
        <v>142</v>
      </c>
      <c r="AK4" s="30" t="s">
        <v>143</v>
      </c>
      <c r="AL4" s="30" t="s">
        <v>133</v>
      </c>
      <c r="AM4" s="26"/>
      <c r="AN4" s="26"/>
      <c r="AO4" s="26"/>
      <c r="AP4" s="26"/>
      <c r="AQ4" s="26"/>
      <c r="AR4" s="26"/>
      <c r="AS4" s="26"/>
      <c r="AT4" s="26"/>
      <c r="AU4" s="21" t="s">
        <v>279</v>
      </c>
      <c r="AV4" s="43" t="s">
        <v>248</v>
      </c>
      <c r="AW4" s="43" t="s">
        <v>249</v>
      </c>
      <c r="AX4" s="43" t="s">
        <v>6</v>
      </c>
    </row>
    <row r="5" spans="1:50" x14ac:dyDescent="0.25">
      <c r="A5" s="1">
        <f t="shared" si="0"/>
        <v>3</v>
      </c>
      <c r="B5" s="18" t="s">
        <v>148</v>
      </c>
      <c r="C5" s="18" t="s">
        <v>78</v>
      </c>
      <c r="D5" s="18" t="s">
        <v>6</v>
      </c>
      <c r="E5" s="45" t="s">
        <v>97</v>
      </c>
      <c r="F5" s="24" t="s">
        <v>121</v>
      </c>
      <c r="G5" s="47">
        <v>43497</v>
      </c>
      <c r="H5" s="47">
        <v>43707</v>
      </c>
      <c r="I5" s="34" t="s">
        <v>239</v>
      </c>
      <c r="J5" s="25">
        <v>89.47</v>
      </c>
      <c r="K5" s="32"/>
      <c r="L5" s="32"/>
      <c r="M5" s="26">
        <v>178</v>
      </c>
      <c r="N5" s="26">
        <v>80</v>
      </c>
      <c r="O5" s="18" t="s">
        <v>5</v>
      </c>
      <c r="P5" s="18">
        <v>10</v>
      </c>
      <c r="Q5" s="26">
        <v>56</v>
      </c>
      <c r="R5" s="26">
        <v>500</v>
      </c>
      <c r="S5" s="18" t="s">
        <v>464</v>
      </c>
      <c r="T5" s="26" t="s">
        <v>355</v>
      </c>
      <c r="U5" s="26" t="s">
        <v>1</v>
      </c>
      <c r="V5" s="18">
        <v>11</v>
      </c>
      <c r="W5" s="26">
        <v>32</v>
      </c>
      <c r="X5" s="18">
        <v>21</v>
      </c>
      <c r="Y5" s="26">
        <v>4</v>
      </c>
      <c r="Z5" s="26">
        <v>6</v>
      </c>
      <c r="AA5" s="18" t="s">
        <v>153</v>
      </c>
      <c r="AB5" s="26" t="s">
        <v>0</v>
      </c>
      <c r="AC5" s="29">
        <v>11</v>
      </c>
      <c r="AD5" s="26">
        <v>21</v>
      </c>
      <c r="AE5" s="26">
        <v>7</v>
      </c>
      <c r="AF5" s="26">
        <v>21</v>
      </c>
      <c r="AG5" s="75">
        <f t="shared" si="1"/>
        <v>3.54108065976E-2</v>
      </c>
      <c r="AH5" s="18" t="s">
        <v>184</v>
      </c>
      <c r="AI5" s="61" t="s">
        <v>137</v>
      </c>
      <c r="AJ5" s="22" t="s">
        <v>134</v>
      </c>
      <c r="AK5" s="30" t="s">
        <v>135</v>
      </c>
      <c r="AL5" s="30" t="s">
        <v>136</v>
      </c>
      <c r="AM5" s="26"/>
      <c r="AN5" s="26"/>
      <c r="AO5" s="26"/>
      <c r="AP5" s="26"/>
      <c r="AQ5" s="26"/>
      <c r="AR5" s="26"/>
      <c r="AS5" s="26"/>
      <c r="AT5" s="26"/>
      <c r="AU5" s="21" t="s">
        <v>280</v>
      </c>
      <c r="AV5" s="43" t="s">
        <v>247</v>
      </c>
      <c r="AW5" s="43" t="s">
        <v>249</v>
      </c>
      <c r="AX5" s="43" t="s">
        <v>6</v>
      </c>
    </row>
    <row r="6" spans="1:50" x14ac:dyDescent="0.25">
      <c r="A6" s="1">
        <f t="shared" si="0"/>
        <v>4</v>
      </c>
      <c r="B6" s="18" t="s">
        <v>148</v>
      </c>
      <c r="C6" s="18" t="s">
        <v>128</v>
      </c>
      <c r="D6" s="18" t="s">
        <v>6</v>
      </c>
      <c r="E6" s="45" t="s">
        <v>126</v>
      </c>
      <c r="F6" s="24" t="s">
        <v>129</v>
      </c>
      <c r="G6" s="47">
        <v>43497</v>
      </c>
      <c r="H6" s="47">
        <v>43707</v>
      </c>
      <c r="I6" s="34" t="s">
        <v>239</v>
      </c>
      <c r="J6" s="25">
        <v>132</v>
      </c>
      <c r="K6" s="32"/>
      <c r="L6" s="32"/>
      <c r="M6" s="26">
        <v>280</v>
      </c>
      <c r="N6" s="26">
        <v>45</v>
      </c>
      <c r="O6" s="18" t="s">
        <v>5</v>
      </c>
      <c r="P6" s="18">
        <v>10</v>
      </c>
      <c r="Q6" s="26">
        <v>56</v>
      </c>
      <c r="R6" s="26">
        <v>500</v>
      </c>
      <c r="S6" s="18" t="s">
        <v>464</v>
      </c>
      <c r="T6" s="26" t="s">
        <v>355</v>
      </c>
      <c r="U6" s="26" t="s">
        <v>1</v>
      </c>
      <c r="V6" s="18">
        <v>12</v>
      </c>
      <c r="W6" s="26">
        <v>32</v>
      </c>
      <c r="X6" s="18">
        <v>20</v>
      </c>
      <c r="Y6" s="26">
        <v>6</v>
      </c>
      <c r="Z6" s="26">
        <v>10</v>
      </c>
      <c r="AA6" s="18" t="s">
        <v>153</v>
      </c>
      <c r="AB6" s="26" t="s">
        <v>0</v>
      </c>
      <c r="AC6" s="29">
        <v>16.72</v>
      </c>
      <c r="AD6" s="26">
        <v>20</v>
      </c>
      <c r="AE6" s="26">
        <v>11</v>
      </c>
      <c r="AF6" s="26">
        <v>20</v>
      </c>
      <c r="AG6" s="75">
        <f t="shared" si="1"/>
        <v>5.0472157119999993E-2</v>
      </c>
      <c r="AH6" s="18" t="s">
        <v>184</v>
      </c>
      <c r="AI6" s="61" t="s">
        <v>137</v>
      </c>
      <c r="AJ6" s="22" t="s">
        <v>138</v>
      </c>
      <c r="AK6" s="30" t="s">
        <v>139</v>
      </c>
      <c r="AL6" s="26"/>
      <c r="AM6" s="26"/>
      <c r="AN6" s="26"/>
      <c r="AO6" s="26"/>
      <c r="AP6" s="26"/>
      <c r="AQ6" s="26"/>
      <c r="AR6" s="26"/>
      <c r="AS6" s="26"/>
      <c r="AT6" s="26"/>
      <c r="AU6" s="21" t="s">
        <v>281</v>
      </c>
      <c r="AV6" s="43" t="s">
        <v>247</v>
      </c>
      <c r="AW6" s="43" t="s">
        <v>249</v>
      </c>
      <c r="AX6" s="43" t="s">
        <v>6</v>
      </c>
    </row>
    <row r="7" spans="1:50" x14ac:dyDescent="0.25">
      <c r="A7" s="1">
        <f t="shared" si="0"/>
        <v>5</v>
      </c>
      <c r="B7" s="18" t="s">
        <v>148</v>
      </c>
      <c r="C7" s="18" t="s">
        <v>128</v>
      </c>
      <c r="D7" s="18" t="s">
        <v>6</v>
      </c>
      <c r="E7" s="45" t="s">
        <v>127</v>
      </c>
      <c r="F7" s="24" t="s">
        <v>130</v>
      </c>
      <c r="G7" s="47">
        <v>43497</v>
      </c>
      <c r="H7" s="47">
        <v>43707</v>
      </c>
      <c r="I7" s="34" t="s">
        <v>239</v>
      </c>
      <c r="J7" s="25">
        <v>85.8</v>
      </c>
      <c r="K7" s="32"/>
      <c r="L7" s="32"/>
      <c r="M7" s="26">
        <v>178</v>
      </c>
      <c r="N7" s="26">
        <v>80</v>
      </c>
      <c r="O7" s="18" t="s">
        <v>5</v>
      </c>
      <c r="P7" s="18">
        <v>10</v>
      </c>
      <c r="Q7" s="26">
        <v>56</v>
      </c>
      <c r="R7" s="26">
        <v>500</v>
      </c>
      <c r="S7" s="18" t="s">
        <v>464</v>
      </c>
      <c r="T7" s="26" t="s">
        <v>355</v>
      </c>
      <c r="U7" s="26" t="s">
        <v>1</v>
      </c>
      <c r="V7" s="18">
        <v>11</v>
      </c>
      <c r="W7" s="26">
        <v>32</v>
      </c>
      <c r="X7" s="18">
        <v>21</v>
      </c>
      <c r="Y7" s="26">
        <v>4</v>
      </c>
      <c r="Z7" s="26">
        <v>6</v>
      </c>
      <c r="AA7" s="18" t="s">
        <v>153</v>
      </c>
      <c r="AB7" s="26" t="s">
        <v>0</v>
      </c>
      <c r="AC7" s="29">
        <v>11</v>
      </c>
      <c r="AD7" s="26">
        <v>21</v>
      </c>
      <c r="AE7" s="26">
        <v>7</v>
      </c>
      <c r="AF7" s="26">
        <v>21</v>
      </c>
      <c r="AG7" s="75">
        <f t="shared" si="1"/>
        <v>3.54108065976E-2</v>
      </c>
      <c r="AH7" s="18" t="s">
        <v>184</v>
      </c>
      <c r="AI7" s="61"/>
      <c r="AJ7" s="22" t="s">
        <v>140</v>
      </c>
      <c r="AK7" s="30" t="s">
        <v>139</v>
      </c>
      <c r="AL7" s="30" t="s">
        <v>141</v>
      </c>
      <c r="AM7" s="26"/>
      <c r="AN7" s="26"/>
      <c r="AO7" s="26"/>
      <c r="AP7" s="26"/>
      <c r="AQ7" s="26"/>
      <c r="AR7" s="26"/>
      <c r="AS7" s="26"/>
      <c r="AT7" s="26"/>
      <c r="AU7" s="21" t="s">
        <v>282</v>
      </c>
      <c r="AV7" s="43" t="s">
        <v>247</v>
      </c>
      <c r="AW7" s="43" t="s">
        <v>249</v>
      </c>
      <c r="AX7" s="43" t="s">
        <v>6</v>
      </c>
    </row>
    <row r="8" spans="1:50" x14ac:dyDescent="0.25">
      <c r="A8" s="1">
        <f t="shared" si="0"/>
        <v>6</v>
      </c>
      <c r="B8" s="18" t="s">
        <v>148</v>
      </c>
      <c r="C8" s="18" t="s">
        <v>463</v>
      </c>
      <c r="D8" s="18" t="s">
        <v>6</v>
      </c>
      <c r="E8" s="18" t="s">
        <v>85</v>
      </c>
      <c r="F8" s="24" t="s">
        <v>105</v>
      </c>
      <c r="G8" s="47">
        <v>43497</v>
      </c>
      <c r="H8" s="47">
        <v>43707</v>
      </c>
      <c r="I8" s="34" t="s">
        <v>239</v>
      </c>
      <c r="J8" s="25">
        <v>216.87</v>
      </c>
      <c r="K8" s="32"/>
      <c r="L8" s="32"/>
      <c r="M8" s="26">
        <v>254</v>
      </c>
      <c r="N8" s="26">
        <v>80</v>
      </c>
      <c r="O8" s="18" t="s">
        <v>5</v>
      </c>
      <c r="P8" s="18">
        <v>14</v>
      </c>
      <c r="Q8" s="26">
        <v>78</v>
      </c>
      <c r="R8" s="26">
        <v>1000</v>
      </c>
      <c r="S8" s="18" t="s">
        <v>462</v>
      </c>
      <c r="T8" s="26" t="s">
        <v>259</v>
      </c>
      <c r="U8" s="26" t="s">
        <v>1</v>
      </c>
      <c r="V8" s="18">
        <v>18</v>
      </c>
      <c r="W8" s="26">
        <v>32</v>
      </c>
      <c r="X8" s="18">
        <v>30</v>
      </c>
      <c r="Y8" s="26">
        <v>5</v>
      </c>
      <c r="Z8" s="26">
        <v>10</v>
      </c>
      <c r="AA8" s="18" t="s">
        <v>153</v>
      </c>
      <c r="AB8" s="26" t="s">
        <v>0</v>
      </c>
      <c r="AC8" s="29">
        <v>37.4</v>
      </c>
      <c r="AD8" s="26">
        <v>30</v>
      </c>
      <c r="AE8" s="26">
        <v>10</v>
      </c>
      <c r="AF8" s="26">
        <v>30</v>
      </c>
      <c r="AG8" s="75">
        <f t="shared" si="1"/>
        <v>0.10323850319999998</v>
      </c>
      <c r="AH8" s="20" t="s">
        <v>253</v>
      </c>
      <c r="AI8" s="61"/>
      <c r="AJ8" s="22" t="s">
        <v>142</v>
      </c>
      <c r="AK8" s="30" t="s">
        <v>143</v>
      </c>
      <c r="AL8" s="30" t="s">
        <v>133</v>
      </c>
      <c r="AM8" s="26"/>
      <c r="AN8" s="26"/>
      <c r="AO8" s="26"/>
      <c r="AP8" s="26"/>
      <c r="AQ8" s="26"/>
      <c r="AR8" s="26"/>
      <c r="AS8" s="26"/>
      <c r="AT8" s="26"/>
      <c r="AU8" s="21" t="s">
        <v>283</v>
      </c>
      <c r="AV8" s="43" t="s">
        <v>247</v>
      </c>
      <c r="AW8" s="43" t="s">
        <v>249</v>
      </c>
      <c r="AX8" s="43" t="s">
        <v>6</v>
      </c>
    </row>
    <row r="9" spans="1:50" x14ac:dyDescent="0.25">
      <c r="A9" s="1">
        <f t="shared" si="0"/>
        <v>7</v>
      </c>
      <c r="B9" s="18" t="s">
        <v>148</v>
      </c>
      <c r="C9" s="18" t="s">
        <v>78</v>
      </c>
      <c r="D9" s="18" t="s">
        <v>6</v>
      </c>
      <c r="E9" s="18" t="s">
        <v>118</v>
      </c>
      <c r="F9" s="24" t="s">
        <v>122</v>
      </c>
      <c r="G9" s="47">
        <v>43497</v>
      </c>
      <c r="H9" s="47">
        <v>43879</v>
      </c>
      <c r="I9" s="34" t="s">
        <v>239</v>
      </c>
      <c r="J9" s="25">
        <v>114.88</v>
      </c>
      <c r="K9" s="32"/>
      <c r="L9" s="32"/>
      <c r="M9" s="26">
        <v>280</v>
      </c>
      <c r="N9" s="26">
        <v>50</v>
      </c>
      <c r="O9" s="18" t="s">
        <v>5</v>
      </c>
      <c r="P9" s="18">
        <v>9</v>
      </c>
      <c r="Q9" s="26">
        <v>56</v>
      </c>
      <c r="R9" s="26">
        <v>500</v>
      </c>
      <c r="S9" s="18" t="s">
        <v>464</v>
      </c>
      <c r="T9" s="26" t="s">
        <v>355</v>
      </c>
      <c r="U9" s="26" t="s">
        <v>1</v>
      </c>
      <c r="V9" s="18">
        <v>12</v>
      </c>
      <c r="W9" s="26">
        <v>32</v>
      </c>
      <c r="X9" s="18">
        <v>20</v>
      </c>
      <c r="Y9" s="26">
        <v>6</v>
      </c>
      <c r="Z9" s="26">
        <v>10</v>
      </c>
      <c r="AA9" s="18" t="s">
        <v>153</v>
      </c>
      <c r="AB9" s="26" t="s">
        <v>0</v>
      </c>
      <c r="AC9" s="29">
        <v>16.72</v>
      </c>
      <c r="AD9" s="26">
        <v>20</v>
      </c>
      <c r="AE9" s="26">
        <v>11</v>
      </c>
      <c r="AF9" s="26">
        <v>20</v>
      </c>
      <c r="AG9" s="75">
        <f t="shared" si="1"/>
        <v>5.0472157119999993E-2</v>
      </c>
      <c r="AH9" s="20" t="s">
        <v>253</v>
      </c>
      <c r="AI9" s="61"/>
      <c r="AJ9" s="30" t="s">
        <v>134</v>
      </c>
      <c r="AK9" s="30" t="s">
        <v>135</v>
      </c>
      <c r="AL9" s="30" t="s">
        <v>137</v>
      </c>
      <c r="AM9" s="30"/>
      <c r="AN9" s="30"/>
      <c r="AO9" s="30"/>
      <c r="AP9" s="30"/>
      <c r="AQ9" s="30"/>
      <c r="AR9" s="26"/>
      <c r="AS9" s="26"/>
      <c r="AT9" s="26"/>
      <c r="AU9" s="21" t="s">
        <v>284</v>
      </c>
      <c r="AV9" s="43" t="s">
        <v>247</v>
      </c>
      <c r="AW9" s="43" t="s">
        <v>249</v>
      </c>
      <c r="AX9" s="43" t="s">
        <v>6</v>
      </c>
    </row>
    <row r="10" spans="1:50" x14ac:dyDescent="0.25">
      <c r="A10" s="1">
        <f t="shared" si="0"/>
        <v>8</v>
      </c>
      <c r="B10" s="18" t="s">
        <v>148</v>
      </c>
      <c r="C10" s="18" t="s">
        <v>78</v>
      </c>
      <c r="D10" s="18" t="s">
        <v>6</v>
      </c>
      <c r="E10" s="18" t="s">
        <v>119</v>
      </c>
      <c r="F10" s="24" t="s">
        <v>123</v>
      </c>
      <c r="G10" s="47">
        <v>43497</v>
      </c>
      <c r="H10" s="47">
        <v>43879</v>
      </c>
      <c r="I10" s="34" t="s">
        <v>239</v>
      </c>
      <c r="J10" s="25">
        <v>96.73</v>
      </c>
      <c r="K10" s="32"/>
      <c r="L10" s="32"/>
      <c r="M10" s="26">
        <v>175</v>
      </c>
      <c r="N10" s="26">
        <v>95</v>
      </c>
      <c r="O10" s="18" t="s">
        <v>5</v>
      </c>
      <c r="P10" s="18">
        <v>10</v>
      </c>
      <c r="Q10" s="26">
        <v>56</v>
      </c>
      <c r="R10" s="26">
        <v>500</v>
      </c>
      <c r="S10" s="18" t="s">
        <v>464</v>
      </c>
      <c r="T10" s="26" t="s">
        <v>355</v>
      </c>
      <c r="U10" s="26" t="s">
        <v>1</v>
      </c>
      <c r="V10" s="18">
        <v>11</v>
      </c>
      <c r="W10" s="26">
        <v>32</v>
      </c>
      <c r="X10" s="18">
        <v>23</v>
      </c>
      <c r="Y10" s="26">
        <v>4</v>
      </c>
      <c r="Z10" s="26">
        <v>6</v>
      </c>
      <c r="AA10" s="18" t="s">
        <v>153</v>
      </c>
      <c r="AB10" s="26" t="s">
        <v>0</v>
      </c>
      <c r="AC10" s="29">
        <v>11</v>
      </c>
      <c r="AD10" s="26">
        <v>23</v>
      </c>
      <c r="AE10" s="26">
        <v>7</v>
      </c>
      <c r="AF10" s="26">
        <v>23</v>
      </c>
      <c r="AG10" s="75">
        <f t="shared" si="1"/>
        <v>4.2476908594399981E-2</v>
      </c>
      <c r="AH10" s="20" t="s">
        <v>253</v>
      </c>
      <c r="AI10" s="61"/>
      <c r="AJ10" s="30" t="s">
        <v>134</v>
      </c>
      <c r="AK10" s="30" t="s">
        <v>135</v>
      </c>
      <c r="AL10" s="30" t="s">
        <v>136</v>
      </c>
      <c r="AM10" s="30"/>
      <c r="AN10" s="30"/>
      <c r="AO10" s="30"/>
      <c r="AP10" s="30"/>
      <c r="AQ10" s="30"/>
      <c r="AR10" s="26"/>
      <c r="AS10" s="26"/>
      <c r="AT10" s="26"/>
      <c r="AU10" s="21" t="s">
        <v>286</v>
      </c>
      <c r="AV10" s="43" t="s">
        <v>247</v>
      </c>
      <c r="AW10" s="43" t="s">
        <v>249</v>
      </c>
      <c r="AX10" s="43" t="s">
        <v>6</v>
      </c>
    </row>
    <row r="11" spans="1:50" x14ac:dyDescent="0.25">
      <c r="A11" s="1">
        <f t="shared" si="0"/>
        <v>9</v>
      </c>
      <c r="B11" s="18" t="s">
        <v>148</v>
      </c>
      <c r="C11" s="18" t="s">
        <v>78</v>
      </c>
      <c r="D11" s="18" t="s">
        <v>6</v>
      </c>
      <c r="E11" s="18" t="s">
        <v>120</v>
      </c>
      <c r="F11" s="24" t="s">
        <v>124</v>
      </c>
      <c r="G11" s="47">
        <v>43497</v>
      </c>
      <c r="H11" s="47">
        <v>43879</v>
      </c>
      <c r="I11" s="34" t="s">
        <v>239</v>
      </c>
      <c r="J11" s="25">
        <v>126.98</v>
      </c>
      <c r="K11" s="32"/>
      <c r="L11" s="32"/>
      <c r="M11" s="26">
        <v>280</v>
      </c>
      <c r="N11" s="26">
        <v>60</v>
      </c>
      <c r="O11" s="18" t="s">
        <v>5</v>
      </c>
      <c r="P11" s="18">
        <v>9</v>
      </c>
      <c r="Q11" s="26">
        <v>56</v>
      </c>
      <c r="R11" s="26">
        <v>500</v>
      </c>
      <c r="S11" s="18" t="s">
        <v>464</v>
      </c>
      <c r="T11" s="26" t="s">
        <v>355</v>
      </c>
      <c r="U11" s="26" t="s">
        <v>1</v>
      </c>
      <c r="V11" s="18">
        <v>12</v>
      </c>
      <c r="W11" s="26">
        <v>32</v>
      </c>
      <c r="X11" s="18">
        <v>22</v>
      </c>
      <c r="Y11" s="26">
        <v>6</v>
      </c>
      <c r="Z11" s="26">
        <v>10</v>
      </c>
      <c r="AA11" s="18" t="s">
        <v>153</v>
      </c>
      <c r="AB11" s="26" t="s">
        <v>0</v>
      </c>
      <c r="AC11" s="29">
        <v>16.72</v>
      </c>
      <c r="AD11" s="26">
        <v>22</v>
      </c>
      <c r="AE11" s="26">
        <v>11</v>
      </c>
      <c r="AF11" s="26">
        <v>22</v>
      </c>
      <c r="AG11" s="75">
        <f t="shared" si="1"/>
        <v>6.1071310115199985E-2</v>
      </c>
      <c r="AH11" s="20" t="s">
        <v>253</v>
      </c>
      <c r="AI11" s="61"/>
      <c r="AJ11" s="30" t="s">
        <v>134</v>
      </c>
      <c r="AK11" s="30" t="s">
        <v>135</v>
      </c>
      <c r="AL11" s="30"/>
      <c r="AM11" s="30"/>
      <c r="AN11" s="30"/>
      <c r="AO11" s="30"/>
      <c r="AP11" s="30"/>
      <c r="AQ11" s="30"/>
      <c r="AR11" s="26"/>
      <c r="AS11" s="26"/>
      <c r="AT11" s="26"/>
      <c r="AU11" s="21" t="s">
        <v>287</v>
      </c>
      <c r="AV11" s="43" t="s">
        <v>247</v>
      </c>
      <c r="AW11" s="43" t="s">
        <v>249</v>
      </c>
      <c r="AX11" s="43" t="s">
        <v>6</v>
      </c>
    </row>
    <row r="12" spans="1:50" x14ac:dyDescent="0.25">
      <c r="A12" s="1">
        <f t="shared" si="0"/>
        <v>10</v>
      </c>
      <c r="B12" s="18" t="s">
        <v>148</v>
      </c>
      <c r="C12" s="18" t="s">
        <v>242</v>
      </c>
      <c r="D12" s="18" t="s">
        <v>6</v>
      </c>
      <c r="E12" s="18" t="s">
        <v>81</v>
      </c>
      <c r="F12" s="24" t="s">
        <v>101</v>
      </c>
      <c r="G12" s="47">
        <v>43497</v>
      </c>
      <c r="H12" s="47">
        <v>43955</v>
      </c>
      <c r="I12" s="34" t="s">
        <v>239</v>
      </c>
      <c r="J12" s="25">
        <v>186.07</v>
      </c>
      <c r="K12" s="25"/>
      <c r="L12" s="32"/>
      <c r="M12" s="26">
        <v>254</v>
      </c>
      <c r="N12" s="26">
        <v>70</v>
      </c>
      <c r="O12" s="18" t="s">
        <v>5</v>
      </c>
      <c r="P12" s="18">
        <v>14</v>
      </c>
      <c r="Q12" s="26">
        <v>75</v>
      </c>
      <c r="R12" s="26">
        <v>851</v>
      </c>
      <c r="S12" s="18" t="s">
        <v>462</v>
      </c>
      <c r="T12" s="26" t="s">
        <v>259</v>
      </c>
      <c r="U12" s="26" t="s">
        <v>1</v>
      </c>
      <c r="V12" s="18">
        <v>18</v>
      </c>
      <c r="W12" s="26">
        <v>32</v>
      </c>
      <c r="X12" s="18">
        <v>28</v>
      </c>
      <c r="Y12" s="26">
        <v>6</v>
      </c>
      <c r="Z12" s="26">
        <v>10</v>
      </c>
      <c r="AA12" s="18" t="s">
        <v>153</v>
      </c>
      <c r="AB12" s="26" t="s">
        <v>0</v>
      </c>
      <c r="AC12" s="29">
        <v>28.6</v>
      </c>
      <c r="AD12" s="26">
        <v>28</v>
      </c>
      <c r="AE12" s="26">
        <v>10</v>
      </c>
      <c r="AF12" s="26">
        <v>28</v>
      </c>
      <c r="AG12" s="75">
        <f t="shared" si="1"/>
        <v>8.9932207231999975E-2</v>
      </c>
      <c r="AH12" s="20" t="s">
        <v>253</v>
      </c>
      <c r="AI12" s="20" t="s">
        <v>267</v>
      </c>
      <c r="AJ12" s="30"/>
      <c r="AK12" s="30" t="s">
        <v>131</v>
      </c>
      <c r="AL12" s="30" t="s">
        <v>132</v>
      </c>
      <c r="AM12" s="30" t="s">
        <v>133</v>
      </c>
      <c r="AN12" s="30"/>
      <c r="AO12" s="30"/>
      <c r="AP12" s="30"/>
      <c r="AQ12" s="30"/>
      <c r="AR12" s="26"/>
      <c r="AS12" s="26"/>
      <c r="AT12" s="26"/>
      <c r="AU12" s="21" t="s">
        <v>285</v>
      </c>
      <c r="AV12" s="43" t="s">
        <v>247</v>
      </c>
      <c r="AW12" s="43" t="s">
        <v>249</v>
      </c>
      <c r="AX12" s="43" t="s">
        <v>6</v>
      </c>
    </row>
    <row r="13" spans="1:50" x14ac:dyDescent="0.25">
      <c r="A13" s="17">
        <f t="shared" ref="A13:A14" si="2">ROW(B13)-2</f>
        <v>11</v>
      </c>
      <c r="B13" s="18" t="s">
        <v>161</v>
      </c>
      <c r="C13" s="18" t="s">
        <v>67</v>
      </c>
      <c r="D13" s="18" t="s">
        <v>6</v>
      </c>
      <c r="E13" s="18" t="s">
        <v>329</v>
      </c>
      <c r="F13" s="24" t="s">
        <v>173</v>
      </c>
      <c r="G13" s="60">
        <v>42736</v>
      </c>
      <c r="H13" s="60">
        <v>44210</v>
      </c>
      <c r="I13" s="34" t="s">
        <v>239</v>
      </c>
      <c r="J13" s="25"/>
      <c r="K13" s="25"/>
      <c r="L13" s="32"/>
      <c r="M13" s="26">
        <v>254</v>
      </c>
      <c r="N13" s="26">
        <v>110</v>
      </c>
      <c r="O13" s="18" t="s">
        <v>5</v>
      </c>
      <c r="P13" s="18">
        <v>17</v>
      </c>
      <c r="Q13" s="29">
        <v>97</v>
      </c>
      <c r="R13" s="26">
        <v>1600</v>
      </c>
      <c r="S13" s="18" t="s">
        <v>4</v>
      </c>
      <c r="T13" s="26" t="s">
        <v>3</v>
      </c>
      <c r="U13" s="26" t="s">
        <v>1</v>
      </c>
      <c r="V13" s="26">
        <v>13</v>
      </c>
      <c r="W13" s="26">
        <v>32</v>
      </c>
      <c r="X13" s="26">
        <v>37</v>
      </c>
      <c r="Y13" s="26">
        <v>4.5</v>
      </c>
      <c r="Z13" s="26">
        <v>8.5</v>
      </c>
      <c r="AA13" s="18" t="s">
        <v>153</v>
      </c>
      <c r="AB13" s="26" t="s">
        <v>0</v>
      </c>
      <c r="AC13" s="26"/>
      <c r="AD13" s="26">
        <v>37</v>
      </c>
      <c r="AE13" s="26">
        <v>10</v>
      </c>
      <c r="AF13" s="26">
        <v>37</v>
      </c>
      <c r="AG13" s="75">
        <f t="shared" si="1"/>
        <v>0.15703723431199998</v>
      </c>
      <c r="AH13" s="20" t="s">
        <v>253</v>
      </c>
      <c r="AI13" s="20" t="s">
        <v>266</v>
      </c>
      <c r="AJ13" s="30" t="s">
        <v>206</v>
      </c>
      <c r="AK13" s="30" t="s">
        <v>207</v>
      </c>
      <c r="AL13" s="30" t="s">
        <v>210</v>
      </c>
      <c r="AM13" s="30" t="s">
        <v>211</v>
      </c>
      <c r="AN13" s="30" t="s">
        <v>209</v>
      </c>
      <c r="AO13" s="30"/>
      <c r="AP13" s="30"/>
      <c r="AQ13" s="30"/>
      <c r="AR13" s="26"/>
      <c r="AS13" s="26"/>
      <c r="AT13" s="26"/>
      <c r="AU13" s="21" t="s">
        <v>297</v>
      </c>
      <c r="AV13" s="43" t="s">
        <v>247</v>
      </c>
      <c r="AW13" s="43" t="s">
        <v>249</v>
      </c>
      <c r="AX13" s="43" t="s">
        <v>6</v>
      </c>
    </row>
    <row r="14" spans="1:50" s="71" customFormat="1" ht="15" customHeight="1" x14ac:dyDescent="0.2">
      <c r="A14" s="70">
        <f t="shared" si="2"/>
        <v>12</v>
      </c>
      <c r="B14" s="18" t="s">
        <v>161</v>
      </c>
      <c r="C14" s="18" t="s">
        <v>67</v>
      </c>
      <c r="D14" s="18" t="s">
        <v>6</v>
      </c>
      <c r="E14" s="18" t="s">
        <v>322</v>
      </c>
      <c r="F14" s="24" t="s">
        <v>167</v>
      </c>
      <c r="G14" s="56">
        <v>42736</v>
      </c>
      <c r="H14" s="60" t="s">
        <v>353</v>
      </c>
      <c r="I14" s="34" t="s">
        <v>239</v>
      </c>
      <c r="J14" s="32">
        <v>495.85</v>
      </c>
      <c r="K14" s="25">
        <v>495.85</v>
      </c>
      <c r="L14" s="32"/>
      <c r="M14" s="26">
        <v>254</v>
      </c>
      <c r="N14" s="26">
        <v>110</v>
      </c>
      <c r="O14" s="18" t="s">
        <v>5</v>
      </c>
      <c r="P14" s="18">
        <v>15</v>
      </c>
      <c r="Q14" s="29">
        <v>97</v>
      </c>
      <c r="R14" s="26">
        <v>1600</v>
      </c>
      <c r="S14" s="18" t="s">
        <v>4</v>
      </c>
      <c r="T14" s="26" t="s">
        <v>3</v>
      </c>
      <c r="U14" s="26" t="s">
        <v>1</v>
      </c>
      <c r="V14" s="26">
        <v>13</v>
      </c>
      <c r="W14" s="26">
        <v>32</v>
      </c>
      <c r="X14" s="26">
        <v>37</v>
      </c>
      <c r="Y14" s="26">
        <v>4.5</v>
      </c>
      <c r="Z14" s="26">
        <v>8.5</v>
      </c>
      <c r="AA14" s="18" t="s">
        <v>153</v>
      </c>
      <c r="AB14" s="26" t="s">
        <v>0</v>
      </c>
      <c r="AC14" s="67">
        <v>50</v>
      </c>
      <c r="AD14" s="26">
        <v>37</v>
      </c>
      <c r="AE14" s="26">
        <v>10</v>
      </c>
      <c r="AF14" s="26">
        <v>37</v>
      </c>
      <c r="AG14" s="75">
        <f t="shared" si="1"/>
        <v>0.15703723431199998</v>
      </c>
      <c r="AH14" s="20" t="s">
        <v>309</v>
      </c>
      <c r="AI14" s="20" t="s">
        <v>266</v>
      </c>
      <c r="AJ14" s="30" t="s">
        <v>206</v>
      </c>
      <c r="AK14" s="30" t="s">
        <v>207</v>
      </c>
      <c r="AL14" s="30" t="s">
        <v>210</v>
      </c>
      <c r="AM14" s="30" t="s">
        <v>211</v>
      </c>
      <c r="AN14" s="30" t="s">
        <v>209</v>
      </c>
      <c r="AO14" s="30"/>
      <c r="AP14" s="30"/>
      <c r="AQ14" s="30"/>
      <c r="AR14" s="26"/>
      <c r="AS14" s="26"/>
      <c r="AT14" s="26"/>
      <c r="AU14" s="21" t="s">
        <v>351</v>
      </c>
      <c r="AV14" s="72" t="s">
        <v>247</v>
      </c>
      <c r="AW14" s="72" t="s">
        <v>249</v>
      </c>
      <c r="AX14" s="72" t="s">
        <v>6</v>
      </c>
    </row>
    <row r="15" spans="1:50" s="71" customFormat="1" ht="15" customHeight="1" x14ac:dyDescent="0.2">
      <c r="A15" s="70">
        <v>26</v>
      </c>
      <c r="B15" s="18" t="s">
        <v>161</v>
      </c>
      <c r="C15" s="18" t="s">
        <v>67</v>
      </c>
      <c r="D15" s="18" t="s">
        <v>6</v>
      </c>
      <c r="E15" s="26" t="s">
        <v>324</v>
      </c>
      <c r="F15" s="27" t="s">
        <v>2</v>
      </c>
      <c r="G15" s="56">
        <v>42736</v>
      </c>
      <c r="H15" s="56">
        <v>45082</v>
      </c>
      <c r="I15" s="34" t="s">
        <v>239</v>
      </c>
      <c r="J15" s="32">
        <v>417.48</v>
      </c>
      <c r="K15" s="28">
        <v>417.48</v>
      </c>
      <c r="L15" s="32"/>
      <c r="M15" s="18">
        <v>254</v>
      </c>
      <c r="N15" s="76">
        <v>100</v>
      </c>
      <c r="O15" s="18" t="s">
        <v>5</v>
      </c>
      <c r="P15" s="26">
        <v>15</v>
      </c>
      <c r="Q15" s="29">
        <v>97</v>
      </c>
      <c r="R15" s="26">
        <v>1600</v>
      </c>
      <c r="S15" s="18" t="s">
        <v>4</v>
      </c>
      <c r="T15" s="26" t="s">
        <v>3</v>
      </c>
      <c r="U15" s="18" t="s">
        <v>1</v>
      </c>
      <c r="V15" s="26">
        <v>13</v>
      </c>
      <c r="W15" s="26">
        <v>32</v>
      </c>
      <c r="X15" s="26">
        <v>35</v>
      </c>
      <c r="Y15" s="26">
        <v>4.5</v>
      </c>
      <c r="Z15" s="26">
        <v>8.5</v>
      </c>
      <c r="AA15" s="18" t="s">
        <v>153</v>
      </c>
      <c r="AB15" s="18" t="s">
        <v>0</v>
      </c>
      <c r="AC15" s="68">
        <v>45</v>
      </c>
      <c r="AD15" s="26">
        <v>35</v>
      </c>
      <c r="AE15" s="26">
        <v>10</v>
      </c>
      <c r="AF15" s="26">
        <v>35</v>
      </c>
      <c r="AG15" s="75">
        <f t="shared" si="1"/>
        <v>0.14051907379999998</v>
      </c>
      <c r="AH15" s="20" t="s">
        <v>309</v>
      </c>
      <c r="AI15" s="20" t="s">
        <v>266</v>
      </c>
      <c r="AJ15" s="74" t="s">
        <v>422</v>
      </c>
      <c r="AK15" s="30" t="s">
        <v>423</v>
      </c>
      <c r="AL15" s="30" t="s">
        <v>424</v>
      </c>
      <c r="AM15" s="30" t="s">
        <v>425</v>
      </c>
      <c r="AN15" s="74" t="s">
        <v>430</v>
      </c>
      <c r="AO15" s="52" t="s">
        <v>431</v>
      </c>
      <c r="AP15" s="52" t="s">
        <v>432</v>
      </c>
      <c r="AQ15" s="52" t="s">
        <v>433</v>
      </c>
      <c r="AR15" s="54" t="s">
        <v>379</v>
      </c>
      <c r="AS15" s="54" t="s">
        <v>380</v>
      </c>
      <c r="AT15" s="26"/>
      <c r="AU15" s="21" t="s">
        <v>451</v>
      </c>
      <c r="AV15" s="72" t="s">
        <v>247</v>
      </c>
      <c r="AW15" s="72" t="s">
        <v>249</v>
      </c>
      <c r="AX15" s="72" t="s">
        <v>67</v>
      </c>
    </row>
    <row r="16" spans="1:50" s="71" customFormat="1" ht="15" customHeight="1" x14ac:dyDescent="0.2">
      <c r="A16" s="70">
        <v>32</v>
      </c>
      <c r="B16" s="18" t="s">
        <v>148</v>
      </c>
      <c r="C16" s="18" t="s">
        <v>461</v>
      </c>
      <c r="D16" s="18" t="s">
        <v>6</v>
      </c>
      <c r="E16" s="18" t="s">
        <v>82</v>
      </c>
      <c r="F16" s="24" t="s">
        <v>102</v>
      </c>
      <c r="G16" s="56">
        <v>43497</v>
      </c>
      <c r="H16" s="56">
        <v>45300</v>
      </c>
      <c r="I16" s="34" t="s">
        <v>239</v>
      </c>
      <c r="J16" s="32">
        <v>229.32</v>
      </c>
      <c r="K16" s="25"/>
      <c r="L16" s="32"/>
      <c r="M16" s="26">
        <v>238</v>
      </c>
      <c r="N16" s="76">
        <v>79</v>
      </c>
      <c r="O16" s="18" t="s">
        <v>5</v>
      </c>
      <c r="P16" s="18">
        <v>15</v>
      </c>
      <c r="Q16" s="26">
        <v>78</v>
      </c>
      <c r="R16" s="26">
        <v>1000</v>
      </c>
      <c r="S16" s="18" t="s">
        <v>462</v>
      </c>
      <c r="T16" s="26" t="s">
        <v>259</v>
      </c>
      <c r="U16" s="26" t="s">
        <v>1</v>
      </c>
      <c r="V16" s="18">
        <v>13</v>
      </c>
      <c r="W16" s="26">
        <v>32</v>
      </c>
      <c r="X16" s="18">
        <v>30</v>
      </c>
      <c r="Y16" s="26">
        <v>5</v>
      </c>
      <c r="Z16" s="26">
        <v>10</v>
      </c>
      <c r="AA16" s="18" t="s">
        <v>153</v>
      </c>
      <c r="AB16" s="26" t="s">
        <v>0</v>
      </c>
      <c r="AC16" s="68">
        <v>40.26</v>
      </c>
      <c r="AD16" s="26">
        <v>30</v>
      </c>
      <c r="AE16" s="26">
        <v>9.5</v>
      </c>
      <c r="AF16" s="26">
        <v>30</v>
      </c>
      <c r="AG16" s="75">
        <f t="shared" si="1"/>
        <v>9.8076578039999973E-2</v>
      </c>
      <c r="AH16" s="20" t="s">
        <v>309</v>
      </c>
      <c r="AI16" s="20" t="s">
        <v>267</v>
      </c>
      <c r="AJ16" s="30" t="s">
        <v>212</v>
      </c>
      <c r="AK16" s="30" t="s">
        <v>213</v>
      </c>
      <c r="AL16" s="30" t="s">
        <v>214</v>
      </c>
      <c r="AM16" s="30" t="s">
        <v>215</v>
      </c>
      <c r="AN16" s="30" t="s">
        <v>216</v>
      </c>
      <c r="AO16" s="52"/>
      <c r="AP16" s="52"/>
      <c r="AQ16" s="52"/>
      <c r="AR16" s="54"/>
      <c r="AS16" s="54"/>
      <c r="AT16" s="26"/>
      <c r="AU16" s="21" t="s">
        <v>465</v>
      </c>
      <c r="AV16" s="72" t="s">
        <v>247</v>
      </c>
      <c r="AW16" s="72" t="s">
        <v>249</v>
      </c>
      <c r="AX16" s="72" t="s">
        <v>461</v>
      </c>
    </row>
    <row r="17" spans="1:50" s="71" customFormat="1" ht="15" customHeight="1" x14ac:dyDescent="0.2">
      <c r="A17" s="70">
        <v>33</v>
      </c>
      <c r="B17" s="18" t="s">
        <v>148</v>
      </c>
      <c r="C17" s="18" t="s">
        <v>461</v>
      </c>
      <c r="D17" s="18" t="s">
        <v>6</v>
      </c>
      <c r="E17" s="18" t="s">
        <v>83</v>
      </c>
      <c r="F17" s="24" t="s">
        <v>103</v>
      </c>
      <c r="G17" s="56">
        <v>43497</v>
      </c>
      <c r="H17" s="56">
        <v>45300</v>
      </c>
      <c r="I17" s="34" t="s">
        <v>239</v>
      </c>
      <c r="J17" s="32">
        <v>276.54000000000002</v>
      </c>
      <c r="K17" s="25"/>
      <c r="L17" s="32"/>
      <c r="M17" s="26">
        <v>238</v>
      </c>
      <c r="N17" s="76">
        <v>89</v>
      </c>
      <c r="O17" s="18" t="s">
        <v>5</v>
      </c>
      <c r="P17" s="18">
        <v>15</v>
      </c>
      <c r="Q17" s="26">
        <v>78</v>
      </c>
      <c r="R17" s="26">
        <v>1000</v>
      </c>
      <c r="S17" s="18" t="s">
        <v>462</v>
      </c>
      <c r="T17" s="26" t="s">
        <v>259</v>
      </c>
      <c r="U17" s="26" t="s">
        <v>1</v>
      </c>
      <c r="V17" s="18">
        <v>13</v>
      </c>
      <c r="W17" s="26">
        <v>32</v>
      </c>
      <c r="X17" s="18">
        <v>32</v>
      </c>
      <c r="Y17" s="26">
        <v>5</v>
      </c>
      <c r="Z17" s="26">
        <v>10</v>
      </c>
      <c r="AA17" s="18" t="s">
        <v>153</v>
      </c>
      <c r="AB17" s="26" t="s">
        <v>0</v>
      </c>
      <c r="AC17" s="68">
        <v>37</v>
      </c>
      <c r="AD17" s="26">
        <v>32</v>
      </c>
      <c r="AE17" s="26">
        <v>9.5</v>
      </c>
      <c r="AF17" s="26">
        <v>32</v>
      </c>
      <c r="AG17" s="75">
        <f t="shared" si="1"/>
        <v>0.11158935101439997</v>
      </c>
      <c r="AH17" s="20" t="s">
        <v>309</v>
      </c>
      <c r="AI17" s="20" t="s">
        <v>267</v>
      </c>
      <c r="AJ17" s="30" t="s">
        <v>212</v>
      </c>
      <c r="AK17" s="30" t="s">
        <v>213</v>
      </c>
      <c r="AL17" s="30" t="s">
        <v>214</v>
      </c>
      <c r="AM17" s="30" t="s">
        <v>215</v>
      </c>
      <c r="AN17" s="30" t="s">
        <v>216</v>
      </c>
      <c r="AO17" s="52"/>
      <c r="AP17" s="52"/>
      <c r="AQ17" s="52"/>
      <c r="AR17" s="54"/>
      <c r="AS17" s="54"/>
      <c r="AT17" s="54"/>
      <c r="AU17" s="21" t="s">
        <v>466</v>
      </c>
      <c r="AV17" s="72" t="s">
        <v>247</v>
      </c>
      <c r="AW17" s="72" t="s">
        <v>249</v>
      </c>
      <c r="AX17" s="72" t="s">
        <v>461</v>
      </c>
    </row>
    <row r="18" spans="1:50" s="71" customFormat="1" ht="15" customHeight="1" x14ac:dyDescent="0.2">
      <c r="A18" s="70">
        <v>34</v>
      </c>
      <c r="B18" s="18" t="s">
        <v>148</v>
      </c>
      <c r="C18" s="18" t="s">
        <v>461</v>
      </c>
      <c r="D18" s="18" t="s">
        <v>6</v>
      </c>
      <c r="E18" s="18" t="s">
        <v>84</v>
      </c>
      <c r="F18" s="24" t="s">
        <v>104</v>
      </c>
      <c r="G18" s="56">
        <v>43497</v>
      </c>
      <c r="H18" s="56">
        <v>45300</v>
      </c>
      <c r="I18" s="34" t="s">
        <v>239</v>
      </c>
      <c r="J18" s="32">
        <v>263.26</v>
      </c>
      <c r="K18" s="31"/>
      <c r="L18" s="32"/>
      <c r="M18" s="26">
        <v>238</v>
      </c>
      <c r="N18" s="76">
        <v>95</v>
      </c>
      <c r="O18" s="18" t="s">
        <v>5</v>
      </c>
      <c r="P18" s="18">
        <v>14</v>
      </c>
      <c r="Q18" s="26">
        <v>78</v>
      </c>
      <c r="R18" s="26">
        <v>1000</v>
      </c>
      <c r="S18" s="18" t="s">
        <v>462</v>
      </c>
      <c r="T18" s="26" t="s">
        <v>259</v>
      </c>
      <c r="U18" s="26" t="s">
        <v>1</v>
      </c>
      <c r="V18" s="18">
        <v>13</v>
      </c>
      <c r="W18" s="26">
        <v>32</v>
      </c>
      <c r="X18" s="18">
        <v>32</v>
      </c>
      <c r="Y18" s="26">
        <v>5</v>
      </c>
      <c r="Z18" s="26">
        <v>10</v>
      </c>
      <c r="AA18" s="18" t="s">
        <v>153</v>
      </c>
      <c r="AB18" s="26" t="s">
        <v>0</v>
      </c>
      <c r="AC18" s="68">
        <v>37</v>
      </c>
      <c r="AD18" s="26">
        <v>32</v>
      </c>
      <c r="AE18" s="26">
        <v>9.5</v>
      </c>
      <c r="AF18" s="26">
        <v>32</v>
      </c>
      <c r="AG18" s="75">
        <f t="shared" si="1"/>
        <v>0.11158935101439997</v>
      </c>
      <c r="AH18" s="20" t="s">
        <v>309</v>
      </c>
      <c r="AI18" s="20" t="s">
        <v>267</v>
      </c>
      <c r="AJ18" s="30" t="s">
        <v>212</v>
      </c>
      <c r="AK18" s="30" t="s">
        <v>213</v>
      </c>
      <c r="AL18" s="30" t="s">
        <v>214</v>
      </c>
      <c r="AM18" s="30" t="s">
        <v>215</v>
      </c>
      <c r="AN18" s="30" t="s">
        <v>216</v>
      </c>
      <c r="AO18" s="52"/>
      <c r="AP18" s="52"/>
      <c r="AQ18" s="52"/>
      <c r="AR18" s="73" t="s">
        <v>390</v>
      </c>
      <c r="AS18" s="73" t="s">
        <v>390</v>
      </c>
      <c r="AT18" s="73" t="s">
        <v>391</v>
      </c>
      <c r="AU18" s="21" t="s">
        <v>467</v>
      </c>
      <c r="AV18" s="72" t="s">
        <v>247</v>
      </c>
      <c r="AW18" s="72" t="s">
        <v>249</v>
      </c>
      <c r="AX18" s="72" t="s">
        <v>461</v>
      </c>
    </row>
  </sheetData>
  <sheetProtection algorithmName="SHA-512" hashValue="nnRkeBM7s0IekBxg5cB4MWfdYLhOxMub1+3WP2VwvaPa2QeqR/d6zZMTUlFYqKSAU+drwNEPmapOh1Cqh8H1EQ==" saltValue="zJWVkJcQUtcwiMyZdzUV3A==" spinCount="100000" sheet="1" objects="1" scenarios="1"/>
  <autoFilter ref="B2:AT2" xr:uid="{BD104E1F-F9C2-4878-850B-7BDFC917AE20}"/>
  <conditionalFormatting sqref="B5:G12">
    <cfRule type="containsBlanks" dxfId="61" priority="48">
      <formula>LEN(TRIM(B5))=0</formula>
    </cfRule>
  </conditionalFormatting>
  <conditionalFormatting sqref="B13:I14">
    <cfRule type="containsBlanks" dxfId="60" priority="84">
      <formula>LEN(TRIM(B13))=0</formula>
    </cfRule>
  </conditionalFormatting>
  <conditionalFormatting sqref="B15:M18">
    <cfRule type="containsBlanks" dxfId="59" priority="122">
      <formula>LEN(TRIM(B15))=0</formula>
    </cfRule>
  </conditionalFormatting>
  <conditionalFormatting sqref="E2">
    <cfRule type="duplicateValues" dxfId="58" priority="87"/>
    <cfRule type="duplicateValues" dxfId="57" priority="85"/>
  </conditionalFormatting>
  <conditionalFormatting sqref="E14">
    <cfRule type="duplicateValues" dxfId="56" priority="42"/>
    <cfRule type="duplicateValues" dxfId="55" priority="43"/>
  </conditionalFormatting>
  <conditionalFormatting sqref="E15">
    <cfRule type="duplicateValues" dxfId="54" priority="102"/>
    <cfRule type="duplicateValues" dxfId="53" priority="96"/>
  </conditionalFormatting>
  <conditionalFormatting sqref="E16:E18">
    <cfRule type="duplicateValues" dxfId="52" priority="93"/>
    <cfRule type="duplicateValues" dxfId="51" priority="88"/>
  </conditionalFormatting>
  <conditionalFormatting sqref="H2">
    <cfRule type="containsBlanks" dxfId="50" priority="1">
      <formula>LEN(TRIM(H2))=0</formula>
    </cfRule>
  </conditionalFormatting>
  <conditionalFormatting sqref="H8:H9">
    <cfRule type="containsBlanks" dxfId="49" priority="67">
      <formula>LEN(TRIM(H8))=0</formula>
    </cfRule>
  </conditionalFormatting>
  <conditionalFormatting sqref="H5:I7">
    <cfRule type="containsBlanks" dxfId="48" priority="78">
      <formula>LEN(TRIM(H5))=0</formula>
    </cfRule>
  </conditionalFormatting>
  <conditionalFormatting sqref="H10:I11">
    <cfRule type="containsBlanks" dxfId="47" priority="60">
      <formula>LEN(TRIM(H10))=0</formula>
    </cfRule>
  </conditionalFormatting>
  <conditionalFormatting sqref="H12:I12">
    <cfRule type="containsBlanks" dxfId="46" priority="56">
      <formula>LEN(TRIM(H12))=0</formula>
    </cfRule>
  </conditionalFormatting>
  <conditionalFormatting sqref="I2">
    <cfRule type="containsText" dxfId="45" priority="86" operator="containsText" text="CLOSEOUT">
      <formula>NOT(ISERROR(SEARCH("CLOSEOUT",I2)))</formula>
    </cfRule>
  </conditionalFormatting>
  <conditionalFormatting sqref="I3:I7">
    <cfRule type="containsText" dxfId="44" priority="79" operator="containsText" text="Discontinued no Inventory">
      <formula>NOT(ISERROR(SEARCH("Discontinued no Inventory",I3)))</formula>
    </cfRule>
    <cfRule type="containsText" dxfId="43" priority="83" operator="containsText" text="ACTIVE">
      <formula>NOT(ISERROR(SEARCH("ACTIVE",I3)))</formula>
    </cfRule>
    <cfRule type="containsText" dxfId="42" priority="82" operator="containsText" text="DISCONTINUED">
      <formula>NOT(ISERROR(SEARCH("DISCONTINUED",I3)))</formula>
    </cfRule>
    <cfRule type="containsText" dxfId="41" priority="81" operator="containsText" text="COMING SOON">
      <formula>NOT(ISERROR(SEARCH("COMING SOON",I3)))</formula>
    </cfRule>
    <cfRule type="containsBlanks" dxfId="40" priority="80">
      <formula>LEN(TRIM(I3))=0</formula>
    </cfRule>
  </conditionalFormatting>
  <conditionalFormatting sqref="I5:I11">
    <cfRule type="containsText" dxfId="39" priority="76" operator="containsText" text="DISCONTINUED">
      <formula>NOT(ISERROR(SEARCH("DISCONTINUED",I5)))</formula>
    </cfRule>
    <cfRule type="containsText" dxfId="38" priority="75" operator="containsText" text="COMING SOON">
      <formula>NOT(ISERROR(SEARCH("COMING SOON",I5)))</formula>
    </cfRule>
    <cfRule type="containsText" dxfId="37" priority="68" operator="containsText" text="CLOSEOUT">
      <formula>NOT(ISERROR(SEARCH("CLOSEOUT",I5)))</formula>
    </cfRule>
    <cfRule type="containsText" dxfId="36" priority="77" operator="containsText" text="ACTIVE">
      <formula>NOT(ISERROR(SEARCH("ACTIVE",I5)))</formula>
    </cfRule>
  </conditionalFormatting>
  <conditionalFormatting sqref="I8:I11">
    <cfRule type="containsText" dxfId="35" priority="69" operator="containsText" text="COMING SOON">
      <formula>NOT(ISERROR(SEARCH("COMING SOON",I8)))</formula>
    </cfRule>
    <cfRule type="containsText" dxfId="34" priority="71" operator="containsText" text="ACTIVE">
      <formula>NOT(ISERROR(SEARCH("ACTIVE",I8)))</formula>
    </cfRule>
    <cfRule type="containsBlanks" dxfId="33" priority="72">
      <formula>LEN(TRIM(I8))=0</formula>
    </cfRule>
    <cfRule type="containsText" dxfId="32" priority="73" operator="containsText" text="Discontinued no Inventory">
      <formula>NOT(ISERROR(SEARCH("Discontinued no Inventory",I8)))</formula>
    </cfRule>
    <cfRule type="containsBlanks" dxfId="31" priority="74">
      <formula>LEN(TRIM(I8))=0</formula>
    </cfRule>
    <cfRule type="containsText" dxfId="30" priority="70" operator="containsText" text="DISCONTINUED">
      <formula>NOT(ISERROR(SEARCH("DISCONTINUED",I8)))</formula>
    </cfRule>
  </conditionalFormatting>
  <conditionalFormatting sqref="I9">
    <cfRule type="containsText" dxfId="29" priority="64" operator="containsText" text="COMING SOON">
      <formula>NOT(ISERROR(SEARCH("COMING SOON",I9)))</formula>
    </cfRule>
    <cfRule type="containsBlanks" dxfId="28" priority="63">
      <formula>LEN(TRIM(I9))=0</formula>
    </cfRule>
    <cfRule type="containsText" dxfId="27" priority="65" operator="containsText" text="DISCONTINUED">
      <formula>NOT(ISERROR(SEARCH("DISCONTINUED",I9)))</formula>
    </cfRule>
    <cfRule type="containsText" dxfId="26" priority="66" operator="containsText" text="ACTIVE">
      <formula>NOT(ISERROR(SEARCH("ACTIVE",I9)))</formula>
    </cfRule>
    <cfRule type="containsText" dxfId="25" priority="62" operator="containsText" text="Discontinued no Inventory">
      <formula>NOT(ISERROR(SEARCH("Discontinued no Inventory",I9)))</formula>
    </cfRule>
    <cfRule type="containsBlanks" dxfId="24" priority="61">
      <formula>LEN(TRIM(I9))=0</formula>
    </cfRule>
  </conditionalFormatting>
  <conditionalFormatting sqref="I9:I12">
    <cfRule type="containsText" dxfId="23" priority="59" operator="containsText" text="ACTIVE">
      <formula>NOT(ISERROR(SEARCH("ACTIVE",I9)))</formula>
    </cfRule>
    <cfRule type="containsText" dxfId="22" priority="58" operator="containsText" text="DISCONTINUED">
      <formula>NOT(ISERROR(SEARCH("DISCONTINUED",I9)))</formula>
    </cfRule>
    <cfRule type="containsText" dxfId="21" priority="57" operator="containsText" text="COMING SOON">
      <formula>NOT(ISERROR(SEARCH("COMING SOON",I9)))</formula>
    </cfRule>
    <cfRule type="containsText" dxfId="20" priority="50" operator="containsText" text="CLOSEOUT">
      <formula>NOT(ISERROR(SEARCH("CLOSEOUT",I9)))</formula>
    </cfRule>
  </conditionalFormatting>
  <conditionalFormatting sqref="I12">
    <cfRule type="containsText" dxfId="19" priority="55" operator="containsText" text="Discontinued no Inventory">
      <formula>NOT(ISERROR(SEARCH("Discontinued no Inventory",I12)))</formula>
    </cfRule>
    <cfRule type="containsBlanks" dxfId="18" priority="54">
      <formula>LEN(TRIM(I12))=0</formula>
    </cfRule>
    <cfRule type="containsText" dxfId="17" priority="53" operator="containsText" text="ACTIVE">
      <formula>NOT(ISERROR(SEARCH("ACTIVE",I12)))</formula>
    </cfRule>
    <cfRule type="containsText" dxfId="16" priority="52" operator="containsText" text="DISCONTINUED">
      <formula>NOT(ISERROR(SEARCH("DISCONTINUED",I12)))</formula>
    </cfRule>
    <cfRule type="containsText" dxfId="15" priority="51" operator="containsText" text="COMING SOON">
      <formula>NOT(ISERROR(SEARCH("COMING SOON",I12)))</formula>
    </cfRule>
    <cfRule type="containsBlanks" dxfId="14" priority="49">
      <formula>LEN(TRIM(I12))=0</formula>
    </cfRule>
  </conditionalFormatting>
  <conditionalFormatting sqref="I12:I18">
    <cfRule type="containsText" dxfId="13" priority="47" operator="containsText" text="ACTIVE">
      <formula>NOT(ISERROR(SEARCH("ACTIVE",I12)))</formula>
    </cfRule>
    <cfRule type="containsText" dxfId="12" priority="46" operator="containsText" text="DISCONTINUED">
      <formula>NOT(ISERROR(SEARCH("DISCONTINUED",I12)))</formula>
    </cfRule>
    <cfRule type="containsText" dxfId="11" priority="45" operator="containsText" text="COMING SOON">
      <formula>NOT(ISERROR(SEARCH("COMING SOON",I12)))</formula>
    </cfRule>
    <cfRule type="containsText" dxfId="10" priority="44" operator="containsText" text="CLOSEOUT">
      <formula>NOT(ISERROR(SEARCH("CLOSEOUT",I12)))</formula>
    </cfRule>
  </conditionalFormatting>
  <conditionalFormatting sqref="I14">
    <cfRule type="containsText" dxfId="9" priority="39" operator="containsText" text="COMING SOON">
      <formula>NOT(ISERROR(SEARCH("COMING SOON",I14)))</formula>
    </cfRule>
    <cfRule type="containsText" dxfId="8" priority="41" operator="containsText" text="ACTIVE">
      <formula>NOT(ISERROR(SEARCH("ACTIVE",I14)))</formula>
    </cfRule>
    <cfRule type="containsText" dxfId="7" priority="40" operator="containsText" text="DISCONTINUED">
      <formula>NOT(ISERROR(SEARCH("DISCONTINUED",I14)))</formula>
    </cfRule>
    <cfRule type="containsText" dxfId="6" priority="38" operator="containsText" text="CLOSEOUT">
      <formula>NOT(ISERROR(SEARCH("CLOSEOUT",I14)))</formula>
    </cfRule>
  </conditionalFormatting>
  <conditionalFormatting sqref="J5:J11">
    <cfRule type="containsBlanks" dxfId="5" priority="33">
      <formula>LEN(TRIM(J5))=0</formula>
    </cfRule>
  </conditionalFormatting>
  <conditionalFormatting sqref="J12:L14">
    <cfRule type="containsBlanks" dxfId="4" priority="31">
      <formula>LEN(TRIM(J12))=0</formula>
    </cfRule>
  </conditionalFormatting>
  <conditionalFormatting sqref="M5:AF14">
    <cfRule type="containsBlanks" dxfId="3" priority="10">
      <formula>LEN(TRIM(M5))=0</formula>
    </cfRule>
  </conditionalFormatting>
  <conditionalFormatting sqref="AA4">
    <cfRule type="containsBlanks" dxfId="2" priority="13">
      <formula>LEN(TRIM(AA4))=0</formula>
    </cfRule>
  </conditionalFormatting>
  <conditionalFormatting sqref="AG3:AG18 L15:L18 N15:AI18">
    <cfRule type="containsBlanks" dxfId="1" priority="94">
      <formula>LEN(TRIM(L3))=0</formula>
    </cfRule>
  </conditionalFormatting>
  <conditionalFormatting sqref="AH5:AI14">
    <cfRule type="containsBlanks" dxfId="0" priority="2">
      <formula>LEN(TRIM(AH5))=0</formula>
    </cfRule>
  </conditionalFormatting>
  <hyperlinks>
    <hyperlink ref="AS15" r:id="rId1" xr:uid="{3EEC1332-D89B-44D4-B29E-BC247B195062}"/>
    <hyperlink ref="AR15" r:id="rId2" xr:uid="{68B5D320-16B7-4C3E-AD53-032FF95536D1}"/>
    <hyperlink ref="AT18" r:id="rId3" xr:uid="{15B43CC7-4A9B-4642-A2F0-2CE88676CE30}"/>
    <hyperlink ref="AS18" r:id="rId4" xr:uid="{4BCF1BEB-81C3-49D9-8C0C-12C9EDBA21B5}"/>
    <hyperlink ref="AR18" r:id="rId5" xr:uid="{14BEA7B2-AC02-44C0-BF29-A34B45AE1061}"/>
  </hyperlinks>
  <pageMargins left="0.7" right="0.7" top="0.75" bottom="0.75" header="0.3" footer="0.3"/>
  <pageSetup orientation="portrait" r:id="rId6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operator="lessThanOrEqual" allowBlank="1" showInputMessage="1" showErrorMessage="1" xr:uid="{00000000-0002-0000-0200-000000000000}">
          <x14:formula1>
            <xm:f>Sheet1!$A$2:$A$5</xm:f>
          </x14:formula1>
          <xm:sqref>I3:I18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>
      <selection activeCell="A4" sqref="A4"/>
    </sheetView>
  </sheetViews>
  <sheetFormatPr defaultRowHeight="15" x14ac:dyDescent="0.25"/>
  <cols>
    <col min="1" max="1" width="24.85546875" bestFit="1" customWidth="1"/>
  </cols>
  <sheetData>
    <row r="1" spans="1:1" x14ac:dyDescent="0.25">
      <c r="A1" s="35" t="s">
        <v>237</v>
      </c>
    </row>
    <row r="2" spans="1:1" x14ac:dyDescent="0.25">
      <c r="A2" s="38" t="s">
        <v>236</v>
      </c>
    </row>
    <row r="3" spans="1:1" x14ac:dyDescent="0.25">
      <c r="A3" s="36" t="s">
        <v>238</v>
      </c>
    </row>
    <row r="4" spans="1:1" x14ac:dyDescent="0.25">
      <c r="A4" s="44" t="s">
        <v>243</v>
      </c>
    </row>
    <row r="5" spans="1:1" x14ac:dyDescent="0.25">
      <c r="A5" s="39" t="s">
        <v>239</v>
      </c>
    </row>
  </sheetData>
  <dataValidations count="1">
    <dataValidation type="textLength" operator="lessThanOrEqual" allowBlank="1" showInputMessage="1" showErrorMessage="1" sqref="A2 A4" xr:uid="{00000000-0002-0000-0300-000000000000}">
      <formula1>35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VERSION CONTROL</vt:lpstr>
      <vt:lpstr>TIRES </vt:lpstr>
      <vt:lpstr>DISCONTINUED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Efrain Loza</cp:lastModifiedBy>
  <cp:lastPrinted>2019-11-19T18:49:16Z</cp:lastPrinted>
  <dcterms:created xsi:type="dcterms:W3CDTF">2017-09-18T20:56:30Z</dcterms:created>
  <dcterms:modified xsi:type="dcterms:W3CDTF">2024-03-08T18:53:38Z</dcterms:modified>
</cp:coreProperties>
</file>